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uben\Nextcloud2\Compartido conmigo\Balanç Social\Balanç Comunitari\2023\XEC\Informe i bbdd\"/>
    </mc:Choice>
  </mc:AlternateContent>
  <bookViews>
    <workbookView xWindow="0" yWindow="0" windowWidth="28800" windowHeight="12300" activeTab="1"/>
  </bookViews>
  <sheets>
    <sheet name="Comptadors Global" sheetId="3" r:id="rId1"/>
    <sheet name="Quantitatiu Bàsic n17" sheetId="1" r:id="rId2"/>
    <sheet name="Quantitatiu Complet n6" sheetId="4" r:id="rId3"/>
    <sheet name="Qualitatiu Bàsic n11" sheetId="2" r:id="rId4"/>
    <sheet name="Qualitatiu Complet n5" sheetId="5" r:id="rId5"/>
  </sheets>
  <calcPr calcId="162913"/>
</workbook>
</file>

<file path=xl/calcChain.xml><?xml version="1.0" encoding="utf-8"?>
<calcChain xmlns="http://schemas.openxmlformats.org/spreadsheetml/2006/main">
  <c r="H341" i="1" l="1"/>
  <c r="G341" i="1"/>
  <c r="F341" i="1"/>
  <c r="C341" i="1"/>
  <c r="H340" i="1"/>
  <c r="G340" i="1"/>
  <c r="F340" i="1"/>
  <c r="C340" i="1"/>
  <c r="H339" i="1"/>
  <c r="G339" i="1"/>
  <c r="F339" i="1"/>
  <c r="C339" i="1"/>
  <c r="H338" i="1"/>
  <c r="G338" i="1"/>
  <c r="F338" i="1"/>
  <c r="C338" i="1"/>
  <c r="H337" i="1"/>
  <c r="G337" i="1"/>
  <c r="F337" i="1"/>
  <c r="C337" i="1"/>
  <c r="H336" i="1"/>
  <c r="G336" i="1"/>
  <c r="F336" i="1"/>
  <c r="C336" i="1"/>
  <c r="H335" i="1"/>
  <c r="G335" i="1"/>
  <c r="F335" i="1"/>
  <c r="C335" i="1"/>
  <c r="H334" i="1"/>
  <c r="G334" i="1"/>
  <c r="F334" i="1"/>
  <c r="C334" i="1"/>
  <c r="H333" i="1"/>
  <c r="G333" i="1"/>
  <c r="F333" i="1"/>
  <c r="C333" i="1"/>
  <c r="H332" i="1"/>
  <c r="G332" i="1"/>
  <c r="F332" i="1"/>
  <c r="C332" i="1"/>
  <c r="H331" i="1"/>
  <c r="G331" i="1"/>
  <c r="F331" i="1"/>
  <c r="C331" i="1"/>
  <c r="H330" i="1"/>
  <c r="G330" i="1"/>
  <c r="F330" i="1"/>
  <c r="C330" i="1"/>
  <c r="H326" i="1"/>
  <c r="G326" i="1"/>
  <c r="F326" i="1"/>
  <c r="C326" i="1"/>
  <c r="H325" i="1"/>
  <c r="G325" i="1"/>
  <c r="F325" i="1"/>
  <c r="C325" i="1"/>
  <c r="H324" i="1"/>
  <c r="G324" i="1"/>
  <c r="F324" i="1"/>
  <c r="C324" i="1"/>
  <c r="H323" i="1"/>
  <c r="G323" i="1"/>
  <c r="F323" i="1"/>
  <c r="C323" i="1"/>
  <c r="H322" i="1"/>
  <c r="G322" i="1"/>
  <c r="F322" i="1"/>
  <c r="C322" i="1"/>
  <c r="H321" i="1"/>
  <c r="G321" i="1"/>
  <c r="F321" i="1"/>
  <c r="C321" i="1"/>
  <c r="H320" i="1"/>
  <c r="G320" i="1"/>
  <c r="F320" i="1"/>
  <c r="C320" i="1"/>
  <c r="H319" i="1"/>
  <c r="G319" i="1"/>
  <c r="F319" i="1"/>
  <c r="C319" i="1"/>
  <c r="H315" i="1"/>
  <c r="G315" i="1"/>
  <c r="F315" i="1"/>
  <c r="C315" i="1"/>
  <c r="H314" i="1"/>
  <c r="G314" i="1"/>
  <c r="F314" i="1"/>
  <c r="C314" i="1"/>
  <c r="H313" i="1"/>
  <c r="G313" i="1"/>
  <c r="F313" i="1"/>
  <c r="C313" i="1"/>
  <c r="H312" i="1"/>
  <c r="G312" i="1"/>
  <c r="F312" i="1"/>
  <c r="C312" i="1"/>
  <c r="H311" i="1"/>
  <c r="G311" i="1"/>
  <c r="F311" i="1"/>
  <c r="C311" i="1"/>
  <c r="H310" i="1"/>
  <c r="G310" i="1"/>
  <c r="F310" i="1"/>
  <c r="C310" i="1"/>
  <c r="H309" i="1"/>
  <c r="G309" i="1"/>
  <c r="F309" i="1"/>
  <c r="C309" i="1"/>
  <c r="H308" i="1"/>
  <c r="G308" i="1"/>
  <c r="F308" i="1"/>
  <c r="C308" i="1"/>
  <c r="H307" i="1"/>
  <c r="G307" i="1"/>
  <c r="F307" i="1"/>
  <c r="C307" i="1"/>
  <c r="H306" i="1"/>
  <c r="G306" i="1"/>
  <c r="F306" i="1"/>
  <c r="C306" i="1"/>
  <c r="I302" i="1"/>
  <c r="D302" i="1"/>
  <c r="I303" i="1"/>
  <c r="D303" i="1"/>
  <c r="H300" i="1"/>
  <c r="G300" i="1"/>
  <c r="F300" i="1"/>
  <c r="C300" i="1"/>
  <c r="H299" i="1"/>
  <c r="G299" i="1"/>
  <c r="F299" i="1"/>
  <c r="C299" i="1"/>
  <c r="H298" i="1"/>
  <c r="G298" i="1"/>
  <c r="F298" i="1"/>
  <c r="C298" i="1"/>
  <c r="H297" i="1"/>
  <c r="G297" i="1"/>
  <c r="F297" i="1"/>
  <c r="C297" i="1"/>
  <c r="H296" i="1"/>
  <c r="G296" i="1"/>
  <c r="F296" i="1"/>
  <c r="C296" i="1"/>
  <c r="H295" i="1"/>
  <c r="G295" i="1"/>
  <c r="F295" i="1"/>
  <c r="C295" i="1"/>
  <c r="H294" i="1"/>
  <c r="G294" i="1"/>
  <c r="F294" i="1"/>
  <c r="C294" i="1"/>
  <c r="H290" i="1"/>
  <c r="G290" i="1"/>
  <c r="F290" i="1"/>
  <c r="C290" i="1"/>
  <c r="H289" i="1"/>
  <c r="G289" i="1"/>
  <c r="F289" i="1"/>
  <c r="C289" i="1"/>
  <c r="H288" i="1"/>
  <c r="G288" i="1"/>
  <c r="F288" i="1"/>
  <c r="C288" i="1"/>
  <c r="H287" i="1"/>
  <c r="G287" i="1"/>
  <c r="F287" i="1"/>
  <c r="C287" i="1"/>
  <c r="H286" i="1"/>
  <c r="G286" i="1"/>
  <c r="F286" i="1"/>
  <c r="C286" i="1"/>
  <c r="H285" i="1"/>
  <c r="G285" i="1"/>
  <c r="F285" i="1"/>
  <c r="C285" i="1"/>
  <c r="H284" i="1"/>
  <c r="G284" i="1"/>
  <c r="F284" i="1"/>
  <c r="C284" i="1"/>
  <c r="H283" i="1"/>
  <c r="G283" i="1"/>
  <c r="F283" i="1"/>
  <c r="C283" i="1"/>
  <c r="H282" i="1"/>
  <c r="G282" i="1"/>
  <c r="F282" i="1"/>
  <c r="C282" i="1"/>
  <c r="I277" i="1"/>
  <c r="D277" i="1"/>
  <c r="I272" i="1"/>
  <c r="D272" i="1"/>
  <c r="I270" i="1"/>
  <c r="D270" i="1"/>
  <c r="H268" i="1"/>
  <c r="G268" i="1"/>
  <c r="F268" i="1"/>
  <c r="C268" i="1"/>
  <c r="H267" i="1"/>
  <c r="G267" i="1"/>
  <c r="F267" i="1"/>
  <c r="C267" i="1"/>
  <c r="H266" i="1"/>
  <c r="G266" i="1"/>
  <c r="F266" i="1"/>
  <c r="C266" i="1"/>
  <c r="H265" i="1"/>
  <c r="G265" i="1"/>
  <c r="F265" i="1"/>
  <c r="C265" i="1"/>
  <c r="G262" i="1"/>
  <c r="F262" i="1"/>
  <c r="D262" i="1"/>
  <c r="C262" i="1"/>
  <c r="G261" i="1"/>
  <c r="F261" i="1"/>
  <c r="D261" i="1"/>
  <c r="C261" i="1"/>
  <c r="G260" i="1"/>
  <c r="F260" i="1"/>
  <c r="D260" i="1"/>
  <c r="C260" i="1"/>
  <c r="H274" i="1"/>
  <c r="G274" i="1"/>
  <c r="F274" i="1"/>
  <c r="D274" i="1"/>
  <c r="C274" i="1"/>
  <c r="H257" i="1"/>
  <c r="G257" i="1"/>
  <c r="F257" i="1"/>
  <c r="D257" i="1"/>
  <c r="C257" i="1"/>
  <c r="H254" i="1"/>
  <c r="G254" i="1"/>
  <c r="F254" i="1"/>
  <c r="C254" i="1"/>
  <c r="H253" i="1"/>
  <c r="G253" i="1"/>
  <c r="F253" i="1"/>
  <c r="C253" i="1"/>
  <c r="H252" i="1"/>
  <c r="G252" i="1"/>
  <c r="F252" i="1"/>
  <c r="C252" i="1"/>
  <c r="H251" i="1"/>
  <c r="G251" i="1"/>
  <c r="F251" i="1"/>
  <c r="C251" i="1"/>
  <c r="H250" i="1"/>
  <c r="G250" i="1"/>
  <c r="F250" i="1"/>
  <c r="C250" i="1"/>
  <c r="H249" i="1"/>
  <c r="G249" i="1"/>
  <c r="F249" i="1"/>
  <c r="C249" i="1"/>
  <c r="H248" i="1"/>
  <c r="G248" i="1"/>
  <c r="F248" i="1"/>
  <c r="C248" i="1"/>
  <c r="H247" i="1"/>
  <c r="G247" i="1"/>
  <c r="F247" i="1"/>
  <c r="C247" i="1"/>
  <c r="H246" i="1"/>
  <c r="G246" i="1"/>
  <c r="F246" i="1"/>
  <c r="C246" i="1"/>
  <c r="I244" i="1"/>
  <c r="D244" i="1"/>
  <c r="H242" i="1"/>
  <c r="G242" i="1"/>
  <c r="F242" i="1"/>
  <c r="C242" i="1"/>
  <c r="H241" i="1"/>
  <c r="G241" i="1"/>
  <c r="F241" i="1"/>
  <c r="C241" i="1"/>
  <c r="H240" i="1"/>
  <c r="G240" i="1"/>
  <c r="F240" i="1"/>
  <c r="C240" i="1"/>
  <c r="H239" i="1"/>
  <c r="G239" i="1"/>
  <c r="F239" i="1"/>
  <c r="C239" i="1"/>
  <c r="H238" i="1"/>
  <c r="G238" i="1"/>
  <c r="F238" i="1"/>
  <c r="C238" i="1"/>
  <c r="H233" i="1"/>
  <c r="G233" i="1"/>
  <c r="F233" i="1"/>
  <c r="C233" i="1"/>
  <c r="H232" i="1"/>
  <c r="G232" i="1"/>
  <c r="F232" i="1"/>
  <c r="C232" i="1"/>
  <c r="H231" i="1"/>
  <c r="G231" i="1"/>
  <c r="F231" i="1"/>
  <c r="C231" i="1"/>
  <c r="H230" i="1"/>
  <c r="G230" i="1"/>
  <c r="F230" i="1"/>
  <c r="C230" i="1"/>
  <c r="H229" i="1"/>
  <c r="G229" i="1"/>
  <c r="F229" i="1"/>
  <c r="C229" i="1"/>
  <c r="H228" i="1"/>
  <c r="G228" i="1"/>
  <c r="F228" i="1"/>
  <c r="C228" i="1"/>
  <c r="H227" i="1"/>
  <c r="G227" i="1"/>
  <c r="F227" i="1"/>
  <c r="C227" i="1"/>
  <c r="H226" i="1"/>
  <c r="G226" i="1"/>
  <c r="F226" i="1"/>
  <c r="C226" i="1"/>
  <c r="H223" i="1"/>
  <c r="G223" i="1"/>
  <c r="F223" i="1"/>
  <c r="C223" i="1"/>
  <c r="H222" i="1"/>
  <c r="G222" i="1"/>
  <c r="F222" i="1"/>
  <c r="C222" i="1"/>
  <c r="H221" i="1"/>
  <c r="G221" i="1"/>
  <c r="F221" i="1"/>
  <c r="C221" i="1"/>
  <c r="H220" i="1"/>
  <c r="G220" i="1"/>
  <c r="F220" i="1"/>
  <c r="C220" i="1"/>
  <c r="H219" i="1"/>
  <c r="G219" i="1"/>
  <c r="F219" i="1"/>
  <c r="C219" i="1"/>
  <c r="H218" i="1"/>
  <c r="G218" i="1"/>
  <c r="F218" i="1"/>
  <c r="C218" i="1"/>
  <c r="H217" i="1"/>
  <c r="G217" i="1"/>
  <c r="F217" i="1"/>
  <c r="C217" i="1"/>
  <c r="H216" i="1"/>
  <c r="G216" i="1"/>
  <c r="F216" i="1"/>
  <c r="C216" i="1"/>
  <c r="H212" i="1"/>
  <c r="G212" i="1"/>
  <c r="F212" i="1"/>
  <c r="C212" i="1"/>
  <c r="H211" i="1"/>
  <c r="G211" i="1"/>
  <c r="F211" i="1"/>
  <c r="C211" i="1"/>
  <c r="H210" i="1"/>
  <c r="G210" i="1"/>
  <c r="F210" i="1"/>
  <c r="C210" i="1"/>
  <c r="H209" i="1"/>
  <c r="G209" i="1"/>
  <c r="F209" i="1"/>
  <c r="C209" i="1"/>
  <c r="H208" i="1"/>
  <c r="G208" i="1"/>
  <c r="F208" i="1"/>
  <c r="C208" i="1"/>
  <c r="H203" i="1"/>
  <c r="G203" i="1"/>
  <c r="F203" i="1"/>
  <c r="D203" i="1"/>
  <c r="C203" i="1"/>
  <c r="I201" i="1"/>
  <c r="D201" i="1"/>
  <c r="I199" i="1"/>
  <c r="D199" i="1"/>
  <c r="H197" i="1"/>
  <c r="G197" i="1"/>
  <c r="F197" i="1"/>
  <c r="C197" i="1"/>
  <c r="H196" i="1"/>
  <c r="G196" i="1"/>
  <c r="F196" i="1"/>
  <c r="C196" i="1"/>
  <c r="H195" i="1"/>
  <c r="G195" i="1"/>
  <c r="F195" i="1"/>
  <c r="C195" i="1"/>
  <c r="H194" i="1"/>
  <c r="G194" i="1"/>
  <c r="F194" i="1"/>
  <c r="C194" i="1"/>
  <c r="H193" i="1"/>
  <c r="G193" i="1"/>
  <c r="F193" i="1"/>
  <c r="C193" i="1"/>
  <c r="H192" i="1"/>
  <c r="G192" i="1"/>
  <c r="F192" i="1"/>
  <c r="C192" i="1"/>
  <c r="H191" i="1"/>
  <c r="G191" i="1"/>
  <c r="F191" i="1"/>
  <c r="C191" i="1"/>
  <c r="H190" i="1"/>
  <c r="G190" i="1"/>
  <c r="F190" i="1"/>
  <c r="C190" i="1"/>
  <c r="H186" i="1"/>
  <c r="G186" i="1"/>
  <c r="F186" i="1"/>
  <c r="D186" i="1"/>
  <c r="C186" i="1"/>
  <c r="H185" i="1"/>
  <c r="G185" i="1"/>
  <c r="F185" i="1"/>
  <c r="D185" i="1"/>
  <c r="C185" i="1"/>
  <c r="H184" i="1"/>
  <c r="G184" i="1"/>
  <c r="F184" i="1"/>
  <c r="D184" i="1"/>
  <c r="C184" i="1"/>
  <c r="H181" i="1"/>
  <c r="G181" i="1"/>
  <c r="F181" i="1"/>
  <c r="C181" i="1"/>
  <c r="H180" i="1"/>
  <c r="G180" i="1"/>
  <c r="F180" i="1"/>
  <c r="C180" i="1"/>
  <c r="H179" i="1"/>
  <c r="G179" i="1"/>
  <c r="F179" i="1"/>
  <c r="C179" i="1"/>
  <c r="H178" i="1"/>
  <c r="G178" i="1"/>
  <c r="F178" i="1"/>
  <c r="C178" i="1"/>
  <c r="H177" i="1"/>
  <c r="G177" i="1"/>
  <c r="F177" i="1"/>
  <c r="C177" i="1"/>
  <c r="H173" i="1"/>
  <c r="G173" i="1"/>
  <c r="F173" i="1"/>
  <c r="D173" i="1"/>
  <c r="C173" i="1"/>
  <c r="H172" i="1"/>
  <c r="G172" i="1"/>
  <c r="F172" i="1"/>
  <c r="D172" i="1"/>
  <c r="C172" i="1"/>
  <c r="H171" i="1"/>
  <c r="G171" i="1"/>
  <c r="F171" i="1"/>
  <c r="D171" i="1"/>
  <c r="C171" i="1"/>
  <c r="H168" i="1"/>
  <c r="G168" i="1"/>
  <c r="F168" i="1"/>
  <c r="D168" i="1"/>
  <c r="C168" i="1"/>
  <c r="H167" i="1"/>
  <c r="G167" i="1"/>
  <c r="F167" i="1"/>
  <c r="D167" i="1"/>
  <c r="C167" i="1"/>
  <c r="H166" i="1"/>
  <c r="G166" i="1"/>
  <c r="F166" i="1"/>
  <c r="D166" i="1"/>
  <c r="C166" i="1"/>
  <c r="H155" i="1"/>
  <c r="G155" i="1"/>
  <c r="F155" i="1"/>
  <c r="D155" i="1"/>
  <c r="C155" i="1"/>
  <c r="H154" i="1"/>
  <c r="G154" i="1"/>
  <c r="F154" i="1"/>
  <c r="D154" i="1"/>
  <c r="C154" i="1"/>
  <c r="H153" i="1"/>
  <c r="G153" i="1"/>
  <c r="F153" i="1"/>
  <c r="D153" i="1"/>
  <c r="C153" i="1"/>
  <c r="H152" i="1"/>
  <c r="G152" i="1"/>
  <c r="F152" i="1"/>
  <c r="D152" i="1"/>
  <c r="C152" i="1"/>
  <c r="H163" i="1"/>
  <c r="G163" i="1"/>
  <c r="F163" i="1"/>
  <c r="C163" i="1"/>
  <c r="H162" i="1"/>
  <c r="G162" i="1"/>
  <c r="F162" i="1"/>
  <c r="C162" i="1"/>
  <c r="H161" i="1"/>
  <c r="G161" i="1"/>
  <c r="F161" i="1"/>
  <c r="C161" i="1"/>
  <c r="H160" i="1"/>
  <c r="G160" i="1"/>
  <c r="F160" i="1"/>
  <c r="C160" i="1"/>
  <c r="H159" i="1"/>
  <c r="G159" i="1"/>
  <c r="F159" i="1"/>
  <c r="C159" i="1"/>
  <c r="H149" i="1"/>
  <c r="G149" i="1"/>
  <c r="F149" i="1"/>
  <c r="C149" i="1"/>
  <c r="H148" i="1"/>
  <c r="G148" i="1"/>
  <c r="F148" i="1"/>
  <c r="C148" i="1"/>
  <c r="H147" i="1"/>
  <c r="G147" i="1"/>
  <c r="F147" i="1"/>
  <c r="C147" i="1"/>
  <c r="H146" i="1"/>
  <c r="G146" i="1"/>
  <c r="F146" i="1"/>
  <c r="C146" i="1"/>
  <c r="H145" i="1"/>
  <c r="G145" i="1"/>
  <c r="F145" i="1"/>
  <c r="C145" i="1"/>
  <c r="H144" i="1"/>
  <c r="G144" i="1"/>
  <c r="F144" i="1"/>
  <c r="C144" i="1"/>
  <c r="H143" i="1"/>
  <c r="G143" i="1"/>
  <c r="F143" i="1"/>
  <c r="C143" i="1"/>
  <c r="H139" i="1"/>
  <c r="G139" i="1"/>
  <c r="F139" i="1"/>
  <c r="C139" i="1"/>
  <c r="H138" i="1"/>
  <c r="G138" i="1"/>
  <c r="F138" i="1"/>
  <c r="C138" i="1"/>
  <c r="H137" i="1"/>
  <c r="G137" i="1"/>
  <c r="F137" i="1"/>
  <c r="C137" i="1"/>
  <c r="H136" i="1"/>
  <c r="G136" i="1"/>
  <c r="F136" i="1"/>
  <c r="C136" i="1"/>
  <c r="H133" i="1"/>
  <c r="G133" i="1"/>
  <c r="F133" i="1"/>
  <c r="C133" i="1"/>
  <c r="H132" i="1"/>
  <c r="G132" i="1"/>
  <c r="F132" i="1"/>
  <c r="C132" i="1"/>
  <c r="H131" i="1"/>
  <c r="G131" i="1"/>
  <c r="F131" i="1"/>
  <c r="C131" i="1"/>
  <c r="H130" i="1"/>
  <c r="G130" i="1"/>
  <c r="F130" i="1"/>
  <c r="C130" i="1"/>
  <c r="H129" i="1"/>
  <c r="G129" i="1"/>
  <c r="F129" i="1"/>
  <c r="C129" i="1"/>
  <c r="H128" i="1"/>
  <c r="G128" i="1"/>
  <c r="F128" i="1"/>
  <c r="C128" i="1"/>
  <c r="H127" i="1"/>
  <c r="G127" i="1"/>
  <c r="F127" i="1"/>
  <c r="C127" i="1"/>
  <c r="H126" i="1"/>
  <c r="G126" i="1"/>
  <c r="F126" i="1"/>
  <c r="C126" i="1"/>
  <c r="H125" i="1"/>
  <c r="G125" i="1"/>
  <c r="F125" i="1"/>
  <c r="C125" i="1"/>
  <c r="H124" i="1"/>
  <c r="G124" i="1"/>
  <c r="F124" i="1"/>
  <c r="C124" i="1"/>
  <c r="H123" i="1"/>
  <c r="G123" i="1"/>
  <c r="F123" i="1"/>
  <c r="C123" i="1"/>
  <c r="H122" i="1"/>
  <c r="G122" i="1"/>
  <c r="F122" i="1"/>
  <c r="C122" i="1"/>
  <c r="I119" i="1"/>
  <c r="D119" i="1"/>
  <c r="C112" i="1"/>
  <c r="F112" i="1"/>
  <c r="G112" i="1"/>
  <c r="H112" i="1"/>
  <c r="C113" i="1"/>
  <c r="F113" i="1"/>
  <c r="G113" i="1"/>
  <c r="H113" i="1"/>
  <c r="C114" i="1"/>
  <c r="F114" i="1"/>
  <c r="G114" i="1"/>
  <c r="H114" i="1"/>
  <c r="C115" i="1"/>
  <c r="F115" i="1"/>
  <c r="G115" i="1"/>
  <c r="H115" i="1"/>
  <c r="C116" i="1"/>
  <c r="F116" i="1"/>
  <c r="G116" i="1"/>
  <c r="H116" i="1"/>
  <c r="H111" i="1"/>
  <c r="G111" i="1"/>
  <c r="F111" i="1"/>
  <c r="C111" i="1"/>
  <c r="H110" i="1"/>
  <c r="G110" i="1"/>
  <c r="F110" i="1"/>
  <c r="C110" i="1"/>
  <c r="H109" i="1"/>
  <c r="G109" i="1"/>
  <c r="F109" i="1"/>
  <c r="C109" i="1"/>
  <c r="H108" i="1"/>
  <c r="G108" i="1"/>
  <c r="F108" i="1"/>
  <c r="C108" i="1"/>
  <c r="I98" i="1"/>
  <c r="D98" i="1"/>
  <c r="H104" i="1"/>
  <c r="G104" i="1"/>
  <c r="F104" i="1"/>
  <c r="C104" i="1"/>
  <c r="H103" i="1"/>
  <c r="G103" i="1"/>
  <c r="F103" i="1"/>
  <c r="C103" i="1"/>
  <c r="H102" i="1"/>
  <c r="G102" i="1"/>
  <c r="F102" i="1"/>
  <c r="C102" i="1"/>
  <c r="H101" i="1"/>
  <c r="G101" i="1"/>
  <c r="F101" i="1"/>
  <c r="C101" i="1"/>
  <c r="I92" i="1"/>
  <c r="D92" i="1"/>
  <c r="H94" i="1"/>
  <c r="G94" i="1"/>
  <c r="F94" i="1"/>
  <c r="D94" i="1"/>
  <c r="C94" i="1"/>
  <c r="H89" i="1"/>
  <c r="G89" i="1"/>
  <c r="F89" i="1"/>
  <c r="C89" i="1"/>
  <c r="H88" i="1"/>
  <c r="G88" i="1"/>
  <c r="F88" i="1"/>
  <c r="C88" i="1"/>
  <c r="H87" i="1"/>
  <c r="G87" i="1"/>
  <c r="F87" i="1"/>
  <c r="C87" i="1"/>
  <c r="H86" i="1"/>
  <c r="G86" i="1"/>
  <c r="F86" i="1"/>
  <c r="C86" i="1"/>
  <c r="H85" i="1"/>
  <c r="G85" i="1"/>
  <c r="F85" i="1"/>
  <c r="C85" i="1"/>
  <c r="H82" i="1"/>
  <c r="G82" i="1"/>
  <c r="F82" i="1"/>
  <c r="D82" i="1"/>
  <c r="C82" i="1"/>
  <c r="H81" i="1"/>
  <c r="G81" i="1"/>
  <c r="F81" i="1"/>
  <c r="D81" i="1"/>
  <c r="C81" i="1"/>
  <c r="H80" i="1"/>
  <c r="G80" i="1"/>
  <c r="F80" i="1"/>
  <c r="D80" i="1"/>
  <c r="C80" i="1"/>
  <c r="H79" i="1"/>
  <c r="G79" i="1"/>
  <c r="F79" i="1"/>
  <c r="D79" i="1"/>
  <c r="C79" i="1"/>
  <c r="H76" i="1"/>
  <c r="G76" i="1"/>
  <c r="F76" i="1"/>
  <c r="D76" i="1"/>
  <c r="C76" i="1"/>
  <c r="H75" i="1"/>
  <c r="G75" i="1"/>
  <c r="F75" i="1"/>
  <c r="D75" i="1"/>
  <c r="C75" i="1"/>
  <c r="H74" i="1"/>
  <c r="G74" i="1"/>
  <c r="F74" i="1"/>
  <c r="D74" i="1"/>
  <c r="C74" i="1"/>
  <c r="I69" i="1"/>
  <c r="D69" i="1"/>
  <c r="H71" i="1"/>
  <c r="G71" i="1"/>
  <c r="F71" i="1"/>
  <c r="D71" i="1"/>
  <c r="C71" i="1"/>
  <c r="C72" i="1"/>
  <c r="D72" i="1"/>
  <c r="E340" i="1"/>
  <c r="E339" i="1"/>
  <c r="E338" i="1"/>
  <c r="E341" i="1"/>
  <c r="E336" i="1"/>
  <c r="E332" i="1"/>
  <c r="E331" i="1"/>
  <c r="E334" i="1"/>
  <c r="E330" i="1"/>
  <c r="E337" i="1"/>
  <c r="E335" i="1"/>
  <c r="E333" i="1"/>
  <c r="E323" i="1"/>
  <c r="E319" i="1"/>
  <c r="E320" i="1"/>
  <c r="E326" i="1"/>
  <c r="E322" i="1"/>
  <c r="E325" i="1"/>
  <c r="E321" i="1"/>
  <c r="E324" i="1"/>
  <c r="E314" i="1"/>
  <c r="E313" i="1"/>
  <c r="E315" i="1"/>
  <c r="E311" i="1"/>
  <c r="E307" i="1"/>
  <c r="E310" i="1"/>
  <c r="E306" i="1"/>
  <c r="E309" i="1"/>
  <c r="E312" i="1"/>
  <c r="E308" i="1"/>
  <c r="E300" i="1"/>
  <c r="E296" i="1"/>
  <c r="E297" i="1"/>
  <c r="E299" i="1"/>
  <c r="E295" i="1"/>
  <c r="E298" i="1"/>
  <c r="E294" i="1"/>
  <c r="E290" i="1"/>
  <c r="E288" i="1"/>
  <c r="E287" i="1"/>
  <c r="E286" i="1"/>
  <c r="E289" i="1"/>
  <c r="E284" i="1"/>
  <c r="E283" i="1"/>
  <c r="E282" i="1"/>
  <c r="E285" i="1"/>
  <c r="E267" i="1"/>
  <c r="E268" i="1"/>
  <c r="E266" i="1"/>
  <c r="E265" i="1"/>
  <c r="E262" i="1"/>
  <c r="E261" i="1"/>
  <c r="E260" i="1"/>
  <c r="E274" i="1"/>
  <c r="E257" i="1"/>
  <c r="E254" i="1"/>
  <c r="E252" i="1"/>
  <c r="E251" i="1"/>
  <c r="E253" i="1"/>
  <c r="E249" i="1"/>
  <c r="E248" i="1"/>
  <c r="E247" i="1"/>
  <c r="E250" i="1"/>
  <c r="E246" i="1"/>
  <c r="E241" i="1"/>
  <c r="E239" i="1"/>
  <c r="E242" i="1"/>
  <c r="E238" i="1"/>
  <c r="E240" i="1"/>
  <c r="E232" i="1"/>
  <c r="E228" i="1"/>
  <c r="E233" i="1"/>
  <c r="E229" i="1"/>
  <c r="E231" i="1"/>
  <c r="E227" i="1"/>
  <c r="E230" i="1"/>
  <c r="E226" i="1"/>
  <c r="E222" i="1"/>
  <c r="E221" i="1"/>
  <c r="E223" i="1"/>
  <c r="E219" i="1"/>
  <c r="E218" i="1"/>
  <c r="E217" i="1"/>
  <c r="E220" i="1"/>
  <c r="E216" i="1"/>
  <c r="E211" i="1"/>
  <c r="E209" i="1"/>
  <c r="E212" i="1"/>
  <c r="E210" i="1"/>
  <c r="E208" i="1"/>
  <c r="E203" i="1"/>
  <c r="E196" i="1"/>
  <c r="E197" i="1"/>
  <c r="E195" i="1"/>
  <c r="E193" i="1"/>
  <c r="E191" i="1"/>
  <c r="E192" i="1"/>
  <c r="E194" i="1"/>
  <c r="E190" i="1"/>
  <c r="E185" i="1"/>
  <c r="E186" i="1"/>
  <c r="E184" i="1"/>
  <c r="E181" i="1"/>
  <c r="E179" i="1"/>
  <c r="E178" i="1"/>
  <c r="E177" i="1"/>
  <c r="E180" i="1"/>
  <c r="E172" i="1"/>
  <c r="E173" i="1"/>
  <c r="E171" i="1"/>
  <c r="E167" i="1"/>
  <c r="E168" i="1"/>
  <c r="E166" i="1"/>
  <c r="E155" i="1"/>
  <c r="E154" i="1"/>
  <c r="E153" i="1"/>
  <c r="E152" i="1"/>
  <c r="E162" i="1"/>
  <c r="E163" i="1"/>
  <c r="E161" i="1"/>
  <c r="E160" i="1"/>
  <c r="E159" i="1"/>
  <c r="E148" i="1"/>
  <c r="E144" i="1"/>
  <c r="E149" i="1"/>
  <c r="E145" i="1"/>
  <c r="E147" i="1"/>
  <c r="E143" i="1"/>
  <c r="E146" i="1"/>
  <c r="E138" i="1"/>
  <c r="E137" i="1"/>
  <c r="E136" i="1"/>
  <c r="E139" i="1"/>
  <c r="E133" i="1"/>
  <c r="E132" i="1"/>
  <c r="E131" i="1"/>
  <c r="E129" i="1"/>
  <c r="E125" i="1"/>
  <c r="E128" i="1"/>
  <c r="E124" i="1"/>
  <c r="E122" i="1"/>
  <c r="E127" i="1"/>
  <c r="E123" i="1"/>
  <c r="E130" i="1"/>
  <c r="E126" i="1"/>
  <c r="E115" i="1"/>
  <c r="E112" i="1"/>
  <c r="E116" i="1"/>
  <c r="E113" i="1"/>
  <c r="E114" i="1"/>
  <c r="E110" i="1"/>
  <c r="E109" i="1"/>
  <c r="E108" i="1"/>
  <c r="E111" i="1"/>
  <c r="E102" i="1"/>
  <c r="E103" i="1"/>
  <c r="E104" i="1"/>
  <c r="E101" i="1"/>
  <c r="E94" i="1"/>
  <c r="E89" i="1"/>
  <c r="E88" i="1"/>
  <c r="E87" i="1"/>
  <c r="E86" i="1"/>
  <c r="E85" i="1"/>
  <c r="E82" i="1"/>
  <c r="E81" i="1"/>
  <c r="E80" i="1"/>
  <c r="E79" i="1"/>
  <c r="E76" i="1"/>
  <c r="E75" i="1"/>
  <c r="E74" i="1"/>
  <c r="E71" i="1"/>
  <c r="E72" i="1"/>
  <c r="F72" i="1"/>
  <c r="G72" i="1"/>
  <c r="H72" i="1"/>
  <c r="H66" i="1"/>
  <c r="G66" i="1"/>
  <c r="F66" i="1"/>
  <c r="D66" i="1"/>
  <c r="C66" i="1"/>
  <c r="H61" i="1"/>
  <c r="G61" i="1"/>
  <c r="F61" i="1"/>
  <c r="D61" i="1"/>
  <c r="C61" i="1"/>
  <c r="H60" i="1"/>
  <c r="G60" i="1"/>
  <c r="F60" i="1"/>
  <c r="D60" i="1"/>
  <c r="C60" i="1"/>
  <c r="H59" i="1"/>
  <c r="G59" i="1"/>
  <c r="F59" i="1"/>
  <c r="D59" i="1"/>
  <c r="C59" i="1"/>
  <c r="H53" i="1"/>
  <c r="G53" i="1"/>
  <c r="F53" i="1"/>
  <c r="D53" i="1"/>
  <c r="C53" i="1"/>
  <c r="H52" i="1"/>
  <c r="G52" i="1"/>
  <c r="F52" i="1"/>
  <c r="D52" i="1"/>
  <c r="C52" i="1"/>
  <c r="H51" i="1"/>
  <c r="G51" i="1"/>
  <c r="F51" i="1"/>
  <c r="D51" i="1"/>
  <c r="C51" i="1"/>
  <c r="G48" i="1"/>
  <c r="F48" i="1"/>
  <c r="D48" i="1"/>
  <c r="C48" i="1"/>
  <c r="G47" i="1"/>
  <c r="F47" i="1"/>
  <c r="D47" i="1"/>
  <c r="C47" i="1"/>
  <c r="G46" i="1"/>
  <c r="F46" i="1"/>
  <c r="D46" i="1"/>
  <c r="C46" i="1"/>
  <c r="H40" i="1"/>
  <c r="G40" i="1"/>
  <c r="F40" i="1"/>
  <c r="D40" i="1"/>
  <c r="C40" i="1"/>
  <c r="H39" i="1"/>
  <c r="G39" i="1"/>
  <c r="F39" i="1"/>
  <c r="D39" i="1"/>
  <c r="C39" i="1"/>
  <c r="H38" i="1"/>
  <c r="G38" i="1"/>
  <c r="F38" i="1"/>
  <c r="D38" i="1"/>
  <c r="C38" i="1"/>
  <c r="I35" i="1"/>
  <c r="D35" i="1"/>
  <c r="G32" i="1"/>
  <c r="F32" i="1"/>
  <c r="D32" i="1"/>
  <c r="C32" i="1"/>
  <c r="G31" i="1"/>
  <c r="F31" i="1"/>
  <c r="D31" i="1"/>
  <c r="C31" i="1"/>
  <c r="G30" i="1"/>
  <c r="F30" i="1"/>
  <c r="D30" i="1"/>
  <c r="C30" i="1"/>
  <c r="G29" i="1"/>
  <c r="F29" i="1"/>
  <c r="D29" i="1"/>
  <c r="C29" i="1"/>
  <c r="D25" i="1"/>
  <c r="C25" i="1"/>
  <c r="I23" i="1"/>
  <c r="D23" i="1"/>
  <c r="C21" i="1"/>
  <c r="G21" i="1"/>
  <c r="F21" i="1"/>
  <c r="D21" i="1"/>
  <c r="I19" i="1"/>
  <c r="D19" i="1"/>
  <c r="G17" i="1"/>
  <c r="F17" i="1"/>
  <c r="D17" i="1"/>
  <c r="C17" i="1"/>
  <c r="G16" i="1"/>
  <c r="F16" i="1"/>
  <c r="D16" i="1"/>
  <c r="C16" i="1"/>
  <c r="G15" i="1"/>
  <c r="F15" i="1"/>
  <c r="D15" i="1"/>
  <c r="C15" i="1"/>
  <c r="G12" i="1"/>
  <c r="F12" i="1"/>
  <c r="D12" i="1"/>
  <c r="C12" i="1"/>
  <c r="G11" i="1"/>
  <c r="F11" i="1"/>
  <c r="D11" i="1"/>
  <c r="C11" i="1"/>
  <c r="G10" i="1"/>
  <c r="F10" i="1"/>
  <c r="D10" i="1"/>
  <c r="C10" i="1"/>
  <c r="C7" i="1"/>
  <c r="D7" i="1"/>
  <c r="E66" i="1"/>
  <c r="E60" i="1"/>
  <c r="E61" i="1"/>
  <c r="E59" i="1"/>
  <c r="E53" i="1"/>
  <c r="E52" i="1"/>
  <c r="E51" i="1"/>
  <c r="E48" i="1"/>
  <c r="E47" i="1"/>
  <c r="E46" i="1"/>
  <c r="E40" i="1"/>
  <c r="E39" i="1"/>
  <c r="E38" i="1"/>
  <c r="E32" i="1"/>
  <c r="E29" i="1"/>
  <c r="E30" i="1"/>
  <c r="E31" i="1"/>
  <c r="E21" i="1"/>
  <c r="E17" i="1"/>
  <c r="E16" i="1"/>
  <c r="E15" i="1"/>
  <c r="E12" i="1"/>
  <c r="E11" i="1"/>
  <c r="E10" i="1"/>
  <c r="E7" i="1"/>
  <c r="F7" i="1"/>
  <c r="G7" i="1"/>
  <c r="H7" i="1"/>
  <c r="W58" i="1" l="1"/>
  <c r="W50" i="1"/>
  <c r="W37" i="1"/>
  <c r="Z58" i="1"/>
  <c r="Y58" i="1"/>
  <c r="X58" i="1"/>
  <c r="V58" i="1"/>
  <c r="U58" i="1"/>
  <c r="Z50" i="1"/>
  <c r="Y50" i="1"/>
  <c r="X50" i="1"/>
  <c r="V50" i="1"/>
  <c r="U50" i="1"/>
  <c r="Z37" i="1"/>
  <c r="Y37" i="1"/>
  <c r="X37" i="1"/>
  <c r="V37" i="1"/>
  <c r="U37" i="1"/>
  <c r="B4" i="3"/>
  <c r="B11" i="3"/>
  <c r="B12" i="3"/>
  <c r="B13" i="3"/>
  <c r="B14" i="3"/>
  <c r="B15" i="3"/>
  <c r="B16" i="3"/>
  <c r="B17" i="3"/>
  <c r="B18" i="3"/>
  <c r="B19" i="3"/>
  <c r="B20" i="3"/>
  <c r="B21" i="3"/>
  <c r="B22" i="3"/>
  <c r="B23" i="3"/>
  <c r="B24" i="3"/>
  <c r="B25" i="3"/>
  <c r="B26" i="3"/>
  <c r="B27" i="3"/>
  <c r="B28" i="3"/>
  <c r="B29" i="3"/>
  <c r="B30" i="3"/>
  <c r="B10" i="3"/>
  <c r="B6" i="3"/>
  <c r="B7" i="3"/>
  <c r="B8" i="3"/>
  <c r="B5" i="3"/>
  <c r="I362" i="4"/>
  <c r="H362" i="4"/>
  <c r="G362" i="4"/>
  <c r="F362" i="4"/>
  <c r="E362" i="4"/>
  <c r="D362" i="4"/>
  <c r="C362" i="4"/>
  <c r="I361" i="4"/>
  <c r="H361" i="4"/>
  <c r="G361" i="4"/>
  <c r="F361" i="4"/>
  <c r="E361" i="4"/>
  <c r="D361" i="4"/>
  <c r="C361" i="4"/>
  <c r="I360" i="4"/>
  <c r="H360" i="4"/>
  <c r="G360" i="4"/>
  <c r="F360" i="4"/>
  <c r="E360" i="4"/>
  <c r="D360" i="4"/>
  <c r="C360" i="4"/>
  <c r="I359" i="4"/>
  <c r="H359" i="4"/>
  <c r="G359" i="4"/>
  <c r="F359" i="4"/>
  <c r="E359" i="4"/>
  <c r="D359" i="4"/>
  <c r="C359" i="4"/>
  <c r="I358" i="4"/>
  <c r="H358" i="4"/>
  <c r="G358" i="4"/>
  <c r="F358" i="4"/>
  <c r="E358" i="4"/>
  <c r="D358" i="4"/>
  <c r="C358" i="4"/>
  <c r="I356" i="4"/>
  <c r="H356" i="4"/>
  <c r="G356" i="4"/>
  <c r="F356" i="4"/>
  <c r="E356" i="4"/>
  <c r="D356" i="4"/>
  <c r="C356" i="4"/>
  <c r="I355" i="4"/>
  <c r="H355" i="4"/>
  <c r="G355" i="4"/>
  <c r="F355" i="4"/>
  <c r="E355" i="4"/>
  <c r="D355" i="4"/>
  <c r="C355" i="4"/>
  <c r="I354" i="4"/>
  <c r="H354" i="4"/>
  <c r="G354" i="4"/>
  <c r="F354" i="4"/>
  <c r="E354" i="4"/>
  <c r="D354" i="4"/>
  <c r="C354" i="4"/>
  <c r="P353" i="4"/>
  <c r="O353" i="4"/>
  <c r="N353" i="4"/>
  <c r="M353" i="4"/>
  <c r="L353" i="4"/>
  <c r="K353" i="4"/>
  <c r="H353" i="4" s="1"/>
  <c r="I337" i="4"/>
  <c r="H337" i="4"/>
  <c r="G337" i="4"/>
  <c r="F337" i="4"/>
  <c r="E337" i="4"/>
  <c r="D337" i="4"/>
  <c r="C337" i="4"/>
  <c r="I336" i="4"/>
  <c r="H336" i="4"/>
  <c r="G336" i="4"/>
  <c r="F336" i="4"/>
  <c r="E336" i="4"/>
  <c r="D336" i="4"/>
  <c r="C336" i="4"/>
  <c r="I334" i="4"/>
  <c r="H334" i="4"/>
  <c r="G334" i="4"/>
  <c r="F334" i="4"/>
  <c r="E334" i="4"/>
  <c r="D334" i="4"/>
  <c r="C334" i="4"/>
  <c r="I333" i="4"/>
  <c r="H333" i="4"/>
  <c r="G333" i="4"/>
  <c r="F333" i="4"/>
  <c r="E333" i="4"/>
  <c r="D333" i="4"/>
  <c r="C333" i="4"/>
  <c r="I332" i="4"/>
  <c r="H332" i="4"/>
  <c r="G332" i="4"/>
  <c r="F332" i="4"/>
  <c r="E332" i="4"/>
  <c r="D332" i="4"/>
  <c r="C332" i="4"/>
  <c r="I331" i="4"/>
  <c r="H331" i="4"/>
  <c r="G331" i="4"/>
  <c r="F331" i="4"/>
  <c r="E331" i="4"/>
  <c r="D331" i="4"/>
  <c r="C331" i="4"/>
  <c r="I330" i="4"/>
  <c r="H330" i="4"/>
  <c r="G330" i="4"/>
  <c r="F330" i="4"/>
  <c r="E330" i="4"/>
  <c r="D330" i="4"/>
  <c r="C330" i="4"/>
  <c r="I275" i="4"/>
  <c r="H275" i="4"/>
  <c r="G275" i="4"/>
  <c r="F275" i="4"/>
  <c r="E275" i="4"/>
  <c r="D275" i="4"/>
  <c r="C275" i="4"/>
  <c r="I274" i="4"/>
  <c r="H274" i="4"/>
  <c r="G274" i="4"/>
  <c r="F274" i="4"/>
  <c r="E274" i="4"/>
  <c r="D274" i="4"/>
  <c r="C274" i="4"/>
  <c r="I273" i="4"/>
  <c r="H273" i="4"/>
  <c r="G273" i="4"/>
  <c r="F273" i="4"/>
  <c r="E273" i="4"/>
  <c r="D273" i="4"/>
  <c r="C273" i="4"/>
  <c r="I272" i="4"/>
  <c r="H272" i="4"/>
  <c r="G272" i="4"/>
  <c r="F272" i="4"/>
  <c r="E272" i="4"/>
  <c r="D272" i="4"/>
  <c r="C272" i="4"/>
  <c r="I264" i="4"/>
  <c r="H264" i="4"/>
  <c r="G264" i="4"/>
  <c r="F264" i="4"/>
  <c r="E264" i="4"/>
  <c r="D264" i="4"/>
  <c r="C264" i="4"/>
  <c r="I263" i="4"/>
  <c r="H263" i="4"/>
  <c r="G263" i="4"/>
  <c r="F263" i="4"/>
  <c r="E263" i="4"/>
  <c r="D263" i="4"/>
  <c r="C263" i="4"/>
  <c r="I260" i="4"/>
  <c r="H260" i="4"/>
  <c r="G260" i="4"/>
  <c r="F260" i="4"/>
  <c r="E260" i="4"/>
  <c r="D260" i="4"/>
  <c r="C260" i="4"/>
  <c r="I259" i="4"/>
  <c r="H259" i="4"/>
  <c r="G259" i="4"/>
  <c r="F259" i="4"/>
  <c r="E259" i="4"/>
  <c r="D259" i="4"/>
  <c r="C259" i="4"/>
  <c r="I209" i="4"/>
  <c r="H209" i="4"/>
  <c r="G209" i="4"/>
  <c r="F209" i="4"/>
  <c r="E209" i="4"/>
  <c r="D209" i="4"/>
  <c r="C209" i="4"/>
  <c r="I208" i="4"/>
  <c r="H208" i="4"/>
  <c r="G208" i="4"/>
  <c r="F208" i="4"/>
  <c r="E208" i="4"/>
  <c r="D208" i="4"/>
  <c r="C208" i="4"/>
  <c r="I133" i="4"/>
  <c r="H133" i="4"/>
  <c r="G133" i="4"/>
  <c r="F133" i="4"/>
  <c r="E133" i="4"/>
  <c r="D133" i="4"/>
  <c r="C133" i="4"/>
  <c r="I132" i="4"/>
  <c r="H132" i="4"/>
  <c r="G132" i="4"/>
  <c r="F132" i="4"/>
  <c r="E132" i="4"/>
  <c r="D132" i="4"/>
  <c r="C132" i="4"/>
  <c r="I131" i="4"/>
  <c r="H131" i="4"/>
  <c r="G131" i="4"/>
  <c r="F131" i="4"/>
  <c r="E131" i="4"/>
  <c r="D131" i="4"/>
  <c r="C131" i="4"/>
  <c r="I130" i="4"/>
  <c r="H130" i="4"/>
  <c r="G130" i="4"/>
  <c r="F130" i="4"/>
  <c r="E130" i="4"/>
  <c r="D130" i="4"/>
  <c r="C130" i="4"/>
  <c r="I129" i="4"/>
  <c r="H129" i="4"/>
  <c r="G129" i="4"/>
  <c r="F129" i="4"/>
  <c r="E129" i="4"/>
  <c r="D129" i="4"/>
  <c r="C129" i="4"/>
  <c r="I128" i="4"/>
  <c r="H128" i="4"/>
  <c r="G128" i="4"/>
  <c r="F128" i="4"/>
  <c r="E128" i="4"/>
  <c r="D128" i="4"/>
  <c r="C128" i="4"/>
  <c r="I127" i="4"/>
  <c r="H127" i="4"/>
  <c r="G127" i="4"/>
  <c r="F127" i="4"/>
  <c r="E127" i="4"/>
  <c r="D127" i="4"/>
  <c r="C127" i="4"/>
  <c r="I126" i="4"/>
  <c r="H126" i="4"/>
  <c r="G126" i="4"/>
  <c r="F126" i="4"/>
  <c r="E126" i="4"/>
  <c r="D126" i="4"/>
  <c r="C126" i="4"/>
  <c r="I115" i="4"/>
  <c r="H115" i="4"/>
  <c r="G115" i="4"/>
  <c r="F115" i="4"/>
  <c r="E115" i="4"/>
  <c r="D115" i="4"/>
  <c r="C115" i="4"/>
  <c r="I114" i="4"/>
  <c r="H114" i="4"/>
  <c r="G114" i="4"/>
  <c r="F114" i="4"/>
  <c r="E114" i="4"/>
  <c r="D114" i="4"/>
  <c r="C114" i="4"/>
  <c r="I113" i="4"/>
  <c r="H113" i="4"/>
  <c r="G113" i="4"/>
  <c r="F113" i="4"/>
  <c r="E113" i="4"/>
  <c r="D113" i="4"/>
  <c r="C113" i="4"/>
  <c r="I112" i="4"/>
  <c r="H112" i="4"/>
  <c r="G112" i="4"/>
  <c r="F112" i="4"/>
  <c r="E112" i="4"/>
  <c r="D112" i="4"/>
  <c r="C112" i="4"/>
  <c r="I105" i="4"/>
  <c r="H105" i="4"/>
  <c r="G105" i="4"/>
  <c r="F105" i="4"/>
  <c r="E105" i="4"/>
  <c r="D105" i="4"/>
  <c r="C105" i="4"/>
  <c r="I104" i="4"/>
  <c r="H104" i="4"/>
  <c r="G104" i="4"/>
  <c r="F104" i="4"/>
  <c r="E104" i="4"/>
  <c r="D104" i="4"/>
  <c r="C104" i="4"/>
  <c r="I103" i="4"/>
  <c r="H103" i="4"/>
  <c r="G103" i="4"/>
  <c r="F103" i="4"/>
  <c r="E103" i="4"/>
  <c r="D103" i="4"/>
  <c r="C103" i="4"/>
  <c r="I102" i="4"/>
  <c r="H102" i="4"/>
  <c r="G102" i="4"/>
  <c r="F102" i="4"/>
  <c r="E102" i="4"/>
  <c r="D102" i="4"/>
  <c r="C102" i="4"/>
  <c r="I101" i="4"/>
  <c r="H101" i="4"/>
  <c r="G101" i="4"/>
  <c r="F101" i="4"/>
  <c r="E101" i="4"/>
  <c r="D101" i="4"/>
  <c r="C101" i="4"/>
  <c r="I100" i="4"/>
  <c r="H100" i="4"/>
  <c r="G100" i="4"/>
  <c r="F100" i="4"/>
  <c r="E100" i="4"/>
  <c r="D100" i="4"/>
  <c r="C100" i="4"/>
  <c r="I99" i="4"/>
  <c r="H99" i="4"/>
  <c r="G99" i="4"/>
  <c r="F99" i="4"/>
  <c r="E99" i="4"/>
  <c r="D99" i="4"/>
  <c r="C99" i="4"/>
  <c r="I98" i="4"/>
  <c r="H98" i="4"/>
  <c r="G98" i="4"/>
  <c r="F98" i="4"/>
  <c r="E98" i="4"/>
  <c r="D98" i="4"/>
  <c r="C98" i="4"/>
  <c r="I96" i="4"/>
  <c r="H96" i="4"/>
  <c r="G96" i="4"/>
  <c r="F96" i="4"/>
  <c r="E96" i="4"/>
  <c r="D96" i="4"/>
  <c r="C96" i="4"/>
  <c r="I95" i="4"/>
  <c r="H95" i="4"/>
  <c r="G95" i="4"/>
  <c r="F95" i="4"/>
  <c r="E95" i="4"/>
  <c r="D95" i="4"/>
  <c r="C95" i="4"/>
  <c r="I92" i="4"/>
  <c r="H92" i="4"/>
  <c r="G92" i="4"/>
  <c r="F92" i="4"/>
  <c r="E92" i="4"/>
  <c r="D92" i="4"/>
  <c r="C92" i="4"/>
  <c r="I91" i="4"/>
  <c r="H91" i="4"/>
  <c r="G91" i="4"/>
  <c r="F91" i="4"/>
  <c r="E91" i="4"/>
  <c r="D91" i="4"/>
  <c r="C91" i="4"/>
  <c r="I78" i="4"/>
  <c r="H78" i="4"/>
  <c r="G78" i="4"/>
  <c r="F78" i="4"/>
  <c r="E78" i="4"/>
  <c r="D78" i="4"/>
  <c r="C78" i="4"/>
  <c r="I77" i="4"/>
  <c r="H77" i="4"/>
  <c r="G77" i="4"/>
  <c r="F77" i="4"/>
  <c r="E77" i="4"/>
  <c r="D77" i="4"/>
  <c r="C77" i="4"/>
  <c r="I75" i="4"/>
  <c r="H75" i="4"/>
  <c r="G75" i="4"/>
  <c r="F75" i="4"/>
  <c r="E75" i="4"/>
  <c r="D75" i="4"/>
  <c r="C75" i="4"/>
  <c r="I74" i="4"/>
  <c r="H74" i="4"/>
  <c r="G74" i="4"/>
  <c r="F74" i="4"/>
  <c r="E74" i="4"/>
  <c r="D74" i="4"/>
  <c r="C74" i="4"/>
  <c r="I73" i="4"/>
  <c r="H73" i="4"/>
  <c r="G73" i="4"/>
  <c r="F73" i="4"/>
  <c r="E73" i="4"/>
  <c r="D73" i="4"/>
  <c r="C73" i="4"/>
  <c r="I71" i="4"/>
  <c r="H71" i="4"/>
  <c r="G71" i="4"/>
  <c r="F71" i="4"/>
  <c r="E71" i="4"/>
  <c r="D71" i="4"/>
  <c r="C71" i="4"/>
  <c r="I70" i="4"/>
  <c r="H70" i="4"/>
  <c r="G70" i="4"/>
  <c r="F70" i="4"/>
  <c r="E70" i="4"/>
  <c r="D70" i="4"/>
  <c r="C70" i="4"/>
  <c r="I69" i="4"/>
  <c r="H69" i="4"/>
  <c r="G69" i="4"/>
  <c r="F69" i="4"/>
  <c r="E69" i="4"/>
  <c r="D69" i="4"/>
  <c r="C69" i="4"/>
  <c r="P68" i="4"/>
  <c r="O68" i="4"/>
  <c r="N68" i="4"/>
  <c r="M68" i="4"/>
  <c r="L68" i="4"/>
  <c r="K68" i="4"/>
  <c r="I67" i="4"/>
  <c r="H67" i="4"/>
  <c r="G67" i="4"/>
  <c r="F67" i="4"/>
  <c r="E67" i="4"/>
  <c r="D67" i="4"/>
  <c r="C67" i="4"/>
  <c r="I66" i="4"/>
  <c r="H66" i="4"/>
  <c r="G66" i="4"/>
  <c r="F66" i="4"/>
  <c r="E66" i="4"/>
  <c r="D66" i="4"/>
  <c r="C66" i="4"/>
  <c r="I65" i="4"/>
  <c r="H65" i="4"/>
  <c r="G65" i="4"/>
  <c r="F65" i="4"/>
  <c r="E65" i="4"/>
  <c r="D65" i="4"/>
  <c r="C65" i="4"/>
  <c r="I64" i="4"/>
  <c r="H64" i="4"/>
  <c r="G64" i="4"/>
  <c r="F64" i="4"/>
  <c r="E64" i="4"/>
  <c r="D64" i="4"/>
  <c r="C64" i="4"/>
  <c r="I60" i="4"/>
  <c r="H60" i="4"/>
  <c r="G60" i="4"/>
  <c r="F60" i="4"/>
  <c r="E60" i="4"/>
  <c r="D60" i="4"/>
  <c r="C60" i="4"/>
  <c r="I59" i="4"/>
  <c r="H59" i="4"/>
  <c r="G59" i="4"/>
  <c r="F59" i="4"/>
  <c r="E59" i="4"/>
  <c r="D59" i="4"/>
  <c r="C59" i="4"/>
  <c r="I58" i="4"/>
  <c r="H58" i="4"/>
  <c r="G58" i="4"/>
  <c r="F58" i="4"/>
  <c r="E58" i="4"/>
  <c r="D58" i="4"/>
  <c r="C58" i="4"/>
  <c r="P57" i="4"/>
  <c r="O57" i="4"/>
  <c r="N57" i="4"/>
  <c r="M57" i="4"/>
  <c r="L57" i="4"/>
  <c r="K57" i="4"/>
  <c r="E57" i="4" s="1"/>
  <c r="I56" i="4"/>
  <c r="H56" i="4"/>
  <c r="G56" i="4"/>
  <c r="F56" i="4"/>
  <c r="E56" i="4"/>
  <c r="D56" i="4"/>
  <c r="C56" i="4"/>
  <c r="I55" i="4"/>
  <c r="H55" i="4"/>
  <c r="G55" i="4"/>
  <c r="F55" i="4"/>
  <c r="E55" i="4"/>
  <c r="D55" i="4"/>
  <c r="C55" i="4"/>
  <c r="I54" i="4"/>
  <c r="H54" i="4"/>
  <c r="G54" i="4"/>
  <c r="F54" i="4"/>
  <c r="E54" i="4"/>
  <c r="D54" i="4"/>
  <c r="C54" i="4"/>
  <c r="I52" i="4"/>
  <c r="H52" i="4"/>
  <c r="G52" i="4"/>
  <c r="F52" i="4"/>
  <c r="E52" i="4"/>
  <c r="D52" i="4"/>
  <c r="C52" i="4"/>
  <c r="I51" i="4"/>
  <c r="H51" i="4"/>
  <c r="G51" i="4"/>
  <c r="F51" i="4"/>
  <c r="E51" i="4"/>
  <c r="D51" i="4"/>
  <c r="C51" i="4"/>
  <c r="I50" i="4"/>
  <c r="H50" i="4"/>
  <c r="G50" i="4"/>
  <c r="F50" i="4"/>
  <c r="E50" i="4"/>
  <c r="D50" i="4"/>
  <c r="C50" i="4"/>
  <c r="P49" i="4"/>
  <c r="O49" i="4"/>
  <c r="N49" i="4"/>
  <c r="M49" i="4"/>
  <c r="L49" i="4"/>
  <c r="K49" i="4"/>
  <c r="I48" i="4"/>
  <c r="H48" i="4"/>
  <c r="G48" i="4"/>
  <c r="F48" i="4"/>
  <c r="E48" i="4"/>
  <c r="D48" i="4"/>
  <c r="C48" i="4"/>
  <c r="I47" i="4"/>
  <c r="H47" i="4"/>
  <c r="G47" i="4"/>
  <c r="F47" i="4"/>
  <c r="E47" i="4"/>
  <c r="D47" i="4"/>
  <c r="C47" i="4"/>
  <c r="I46" i="4"/>
  <c r="H46" i="4"/>
  <c r="G46" i="4"/>
  <c r="F46" i="4"/>
  <c r="E46" i="4"/>
  <c r="D46" i="4"/>
  <c r="C46" i="4"/>
  <c r="I45" i="4"/>
  <c r="H45" i="4"/>
  <c r="G45" i="4"/>
  <c r="F45" i="4"/>
  <c r="E45" i="4"/>
  <c r="D45" i="4"/>
  <c r="C45" i="4"/>
  <c r="I44" i="4"/>
  <c r="H44" i="4"/>
  <c r="G44" i="4"/>
  <c r="F44" i="4"/>
  <c r="E44" i="4"/>
  <c r="D44" i="4"/>
  <c r="C44" i="4"/>
  <c r="I42" i="4"/>
  <c r="H42" i="4"/>
  <c r="G42" i="4"/>
  <c r="F42" i="4"/>
  <c r="E42" i="4"/>
  <c r="D42" i="4"/>
  <c r="C42" i="4"/>
  <c r="I41" i="4"/>
  <c r="H41" i="4"/>
  <c r="G41" i="4"/>
  <c r="F41" i="4"/>
  <c r="E41" i="4"/>
  <c r="D41" i="4"/>
  <c r="C41" i="4"/>
  <c r="I40" i="4"/>
  <c r="H40" i="4"/>
  <c r="G40" i="4"/>
  <c r="F40" i="4"/>
  <c r="E40" i="4"/>
  <c r="D40" i="4"/>
  <c r="C40" i="4"/>
  <c r="P39" i="4"/>
  <c r="O39" i="4"/>
  <c r="N39" i="4"/>
  <c r="M39" i="4"/>
  <c r="L39" i="4"/>
  <c r="K39" i="4"/>
  <c r="I38" i="4"/>
  <c r="H38" i="4"/>
  <c r="G38" i="4"/>
  <c r="F38" i="4"/>
  <c r="E38" i="4"/>
  <c r="D38" i="4"/>
  <c r="C38" i="4"/>
  <c r="I37" i="4"/>
  <c r="H37" i="4"/>
  <c r="G37" i="4"/>
  <c r="F37" i="4"/>
  <c r="E37" i="4"/>
  <c r="D37" i="4"/>
  <c r="C37" i="4"/>
  <c r="I36" i="4"/>
  <c r="H36" i="4"/>
  <c r="G36" i="4"/>
  <c r="F36" i="4"/>
  <c r="E36" i="4"/>
  <c r="D36" i="4"/>
  <c r="C36" i="4"/>
  <c r="I34" i="4"/>
  <c r="H34" i="4"/>
  <c r="G34" i="4"/>
  <c r="F34" i="4"/>
  <c r="E34" i="4"/>
  <c r="D34" i="4"/>
  <c r="C34" i="4"/>
  <c r="I33" i="4"/>
  <c r="H33" i="4"/>
  <c r="G33" i="4"/>
  <c r="F33" i="4"/>
  <c r="E33" i="4"/>
  <c r="D33" i="4"/>
  <c r="C33" i="4"/>
  <c r="I32" i="4"/>
  <c r="H32" i="4"/>
  <c r="G32" i="4"/>
  <c r="F32" i="4"/>
  <c r="E32" i="4"/>
  <c r="D32" i="4"/>
  <c r="C32" i="4"/>
  <c r="P31" i="4"/>
  <c r="O31" i="4"/>
  <c r="N31" i="4"/>
  <c r="M31" i="4"/>
  <c r="L31" i="4"/>
  <c r="K31" i="4"/>
  <c r="G31" i="4" s="1"/>
  <c r="I25" i="4"/>
  <c r="H25" i="4"/>
  <c r="G25" i="4"/>
  <c r="F25" i="4"/>
  <c r="E25" i="4"/>
  <c r="D25" i="4"/>
  <c r="C25" i="4"/>
  <c r="I24" i="4"/>
  <c r="H24" i="4"/>
  <c r="G24" i="4"/>
  <c r="F24" i="4"/>
  <c r="E24" i="4"/>
  <c r="D24" i="4"/>
  <c r="C24" i="4"/>
  <c r="I23" i="4"/>
  <c r="H23" i="4"/>
  <c r="G23" i="4"/>
  <c r="F23" i="4"/>
  <c r="E23" i="4"/>
  <c r="D23" i="4"/>
  <c r="C23" i="4"/>
  <c r="I21" i="4"/>
  <c r="H21" i="4"/>
  <c r="G21" i="4"/>
  <c r="F21" i="4"/>
  <c r="E21" i="4"/>
  <c r="D21" i="4"/>
  <c r="C21" i="4"/>
  <c r="I20" i="4"/>
  <c r="H20" i="4"/>
  <c r="G20" i="4"/>
  <c r="F20" i="4"/>
  <c r="E20" i="4"/>
  <c r="D20" i="4"/>
  <c r="C20" i="4"/>
  <c r="I19" i="4"/>
  <c r="H19" i="4"/>
  <c r="G19" i="4"/>
  <c r="F19" i="4"/>
  <c r="E19" i="4"/>
  <c r="D19" i="4"/>
  <c r="C19" i="4"/>
  <c r="P18" i="4"/>
  <c r="O18" i="4"/>
  <c r="N18" i="4"/>
  <c r="M18" i="4"/>
  <c r="L18" i="4"/>
  <c r="K18" i="4"/>
  <c r="H275" i="1"/>
  <c r="G275" i="1"/>
  <c r="F275" i="1"/>
  <c r="D275" i="1"/>
  <c r="C275" i="1"/>
  <c r="H258" i="1"/>
  <c r="G258" i="1"/>
  <c r="F258" i="1"/>
  <c r="D258" i="1"/>
  <c r="C258" i="1"/>
  <c r="H204" i="1"/>
  <c r="G204" i="1"/>
  <c r="F204" i="1"/>
  <c r="D204" i="1"/>
  <c r="C204" i="1"/>
  <c r="H156" i="1"/>
  <c r="G156" i="1"/>
  <c r="F156" i="1"/>
  <c r="D156" i="1"/>
  <c r="C156" i="1"/>
  <c r="H95" i="1"/>
  <c r="G95" i="1"/>
  <c r="F95" i="1"/>
  <c r="D95" i="1"/>
  <c r="C95" i="1"/>
  <c r="H77" i="1"/>
  <c r="G77" i="1"/>
  <c r="F77" i="1"/>
  <c r="D77" i="1"/>
  <c r="C77" i="1"/>
  <c r="H67" i="1"/>
  <c r="G67" i="1"/>
  <c r="F67" i="1"/>
  <c r="D67" i="1"/>
  <c r="C67" i="1"/>
  <c r="H65" i="1"/>
  <c r="G65" i="1"/>
  <c r="F65" i="1"/>
  <c r="D65" i="1"/>
  <c r="C65" i="1"/>
  <c r="H64" i="1"/>
  <c r="G64" i="1"/>
  <c r="F64" i="1"/>
  <c r="D64" i="1"/>
  <c r="C64" i="1"/>
  <c r="H63" i="1"/>
  <c r="G63" i="1"/>
  <c r="F63" i="1"/>
  <c r="D63" i="1"/>
  <c r="C63" i="1"/>
  <c r="T58" i="1"/>
  <c r="R58" i="1"/>
  <c r="Q58" i="1"/>
  <c r="O58" i="1"/>
  <c r="N58" i="1"/>
  <c r="M58" i="1"/>
  <c r="L58" i="1"/>
  <c r="K58" i="1"/>
  <c r="J58" i="1"/>
  <c r="H57" i="1"/>
  <c r="G57" i="1"/>
  <c r="F57" i="1"/>
  <c r="D57" i="1"/>
  <c r="C57" i="1"/>
  <c r="H56" i="1"/>
  <c r="G56" i="1"/>
  <c r="F56" i="1"/>
  <c r="D56" i="1"/>
  <c r="C56" i="1"/>
  <c r="H55" i="1"/>
  <c r="G55" i="1"/>
  <c r="F55" i="1"/>
  <c r="D55" i="1"/>
  <c r="C55" i="1"/>
  <c r="T50" i="1"/>
  <c r="R50" i="1"/>
  <c r="Q50" i="1"/>
  <c r="O50" i="1"/>
  <c r="N50" i="1"/>
  <c r="M50" i="1"/>
  <c r="L50" i="1"/>
  <c r="K50" i="1"/>
  <c r="J50" i="1"/>
  <c r="H44" i="1"/>
  <c r="G44" i="1"/>
  <c r="F44" i="1"/>
  <c r="D44" i="1"/>
  <c r="C44" i="1"/>
  <c r="H43" i="1"/>
  <c r="G43" i="1"/>
  <c r="F43" i="1"/>
  <c r="D43" i="1"/>
  <c r="C43" i="1"/>
  <c r="H42" i="1"/>
  <c r="G42" i="1"/>
  <c r="F42" i="1"/>
  <c r="D42" i="1"/>
  <c r="C42" i="1"/>
  <c r="T37" i="1"/>
  <c r="R37" i="1"/>
  <c r="Q37" i="1"/>
  <c r="O37" i="1"/>
  <c r="N37" i="1"/>
  <c r="M37" i="1"/>
  <c r="L37" i="1"/>
  <c r="K37" i="1"/>
  <c r="J37" i="1"/>
  <c r="H26" i="1"/>
  <c r="G26" i="1"/>
  <c r="F26" i="1"/>
  <c r="D26" i="1"/>
  <c r="C26" i="1"/>
  <c r="G25" i="1"/>
  <c r="F25" i="1"/>
  <c r="H22" i="1"/>
  <c r="G22" i="1"/>
  <c r="F22" i="1"/>
  <c r="D22" i="1"/>
  <c r="C22" i="1"/>
  <c r="H8" i="1"/>
  <c r="G8" i="1"/>
  <c r="F8" i="1"/>
  <c r="D8" i="1"/>
  <c r="C8" i="1"/>
  <c r="E65" i="1"/>
  <c r="E44" i="1"/>
  <c r="E63" i="1"/>
  <c r="E55" i="1"/>
  <c r="E275" i="1"/>
  <c r="E77" i="1"/>
  <c r="E64" i="1"/>
  <c r="E26" i="1"/>
  <c r="E8" i="1"/>
  <c r="E42" i="1"/>
  <c r="E156" i="1"/>
  <c r="E56" i="1"/>
  <c r="E204" i="1"/>
  <c r="E67" i="1"/>
  <c r="E95" i="1"/>
  <c r="E258" i="1"/>
  <c r="E43" i="1"/>
  <c r="E25" i="1"/>
  <c r="E22" i="1"/>
  <c r="E57" i="1"/>
  <c r="G18" i="4" l="1"/>
  <c r="H57" i="4"/>
  <c r="C39" i="4"/>
  <c r="H49" i="4"/>
  <c r="I68" i="4"/>
  <c r="F31" i="4"/>
  <c r="E49" i="4"/>
  <c r="I57" i="4"/>
  <c r="E353" i="4"/>
  <c r="G39" i="4"/>
  <c r="I353" i="4"/>
  <c r="F353" i="4"/>
  <c r="C18" i="4"/>
  <c r="F57" i="4"/>
  <c r="I49" i="4"/>
  <c r="F49" i="4"/>
  <c r="F68" i="4"/>
  <c r="F18" i="4"/>
  <c r="C31" i="4"/>
  <c r="F39" i="4"/>
  <c r="D39" i="4"/>
  <c r="C68" i="4"/>
  <c r="G68" i="4"/>
  <c r="H18" i="4"/>
  <c r="D31" i="4"/>
  <c r="H39" i="4"/>
  <c r="E18" i="4"/>
  <c r="I18" i="4"/>
  <c r="E31" i="4"/>
  <c r="I31" i="4"/>
  <c r="E39" i="4"/>
  <c r="I39" i="4"/>
  <c r="C49" i="4"/>
  <c r="G49" i="4"/>
  <c r="C57" i="4"/>
  <c r="G57" i="4"/>
  <c r="D68" i="4"/>
  <c r="H68" i="4"/>
  <c r="C353" i="4"/>
  <c r="G353" i="4"/>
  <c r="D18" i="4"/>
  <c r="H31" i="4"/>
  <c r="D49" i="4"/>
  <c r="D57" i="4"/>
  <c r="E68" i="4"/>
  <c r="D353" i="4"/>
</calcChain>
</file>

<file path=xl/sharedStrings.xml><?xml version="1.0" encoding="utf-8"?>
<sst xmlns="http://schemas.openxmlformats.org/spreadsheetml/2006/main" count="4929" uniqueCount="1328">
  <si>
    <t/>
  </si>
  <si>
    <t>Any</t>
  </si>
  <si>
    <t>Nº dades</t>
  </si>
  <si>
    <t>Mitjana</t>
  </si>
  <si>
    <t>Màxim</t>
  </si>
  <si>
    <t>Mínim</t>
  </si>
  <si>
    <t>Moda</t>
  </si>
  <si>
    <t>Mediana</t>
  </si>
  <si>
    <t>Suma</t>
  </si>
  <si>
    <t>Unitat</t>
  </si>
  <si>
    <t>DADES GENERALS PROJECTE</t>
  </si>
  <si>
    <t>2.1 Indiqueu en forma de llistat els objectius generals del projecte</t>
  </si>
  <si>
    <t>2.2 Expliqueu breument la temàtica general del projecte. No cal que feu un llistat de les activitats que desenvolupeu, sinó el tipus de coses que feu.</t>
  </si>
  <si>
    <t>2.3 Descriviu en poques paraules com contribueix el projecte a la comunitat</t>
  </si>
  <si>
    <t>BASE SOCIAL DEL PROJECTE</t>
  </si>
  <si>
    <t>q0114</t>
  </si>
  <si>
    <t>2.4 Indiqueu el nombre total de persones que formen part, organitzen i sostenen el projecte: associades, col·laboradores i activistes</t>
  </si>
  <si>
    <t xml:space="preserve"> </t>
  </si>
  <si>
    <t>Persones</t>
  </si>
  <si>
    <t>ind333</t>
  </si>
  <si>
    <t>Nombre total de persones que formen part, organitzen i sostenen el projecte</t>
  </si>
  <si>
    <t>q0114b</t>
  </si>
  <si>
    <t xml:space="preserve">   2.4.1 Indiqueu el percentatge aproximat segons el seu gènere. Els 3 percentatges han de sumar 100%.</t>
  </si>
  <si>
    <t>-dones</t>
  </si>
  <si>
    <t>-homes</t>
  </si>
  <si>
    <t>-no binàries</t>
  </si>
  <si>
    <t>ind334</t>
  </si>
  <si>
    <t>Percentatge de persones que sostenen el projecte segons el seu gènere</t>
  </si>
  <si>
    <t>q0114c</t>
  </si>
  <si>
    <t xml:space="preserve">   2.4.2 Indiqueu el percentatge aproximat segons la seva edat. Les tres categories han de sumar 100%.</t>
  </si>
  <si>
    <t>-16 - 29 anys</t>
  </si>
  <si>
    <t>-30 - 49 anys</t>
  </si>
  <si>
    <t>-50 o més anys</t>
  </si>
  <si>
    <t>ind335</t>
  </si>
  <si>
    <t>Percentatge de persones que sostenen el projecte segons la seva edat</t>
  </si>
  <si>
    <t>q0114d</t>
  </si>
  <si>
    <t xml:space="preserve">   2.4.3 Indiqueu si hi ha persones d’origen migrant o descendents de persones que van migrar</t>
  </si>
  <si>
    <t>ind336</t>
  </si>
  <si>
    <t>Entre qui sosté el projecte hi ha persones d’origen migrant o descendents de persones que van migrar?</t>
  </si>
  <si>
    <t>q0114d2</t>
  </si>
  <si>
    <t xml:space="preserve">   2.4.4 Indiqueu el percentatge aproximat que representen les persones d’origen migrant o descendents de persones que van migrar</t>
  </si>
  <si>
    <t>%</t>
  </si>
  <si>
    <t>ind337</t>
  </si>
  <si>
    <t>Percentate aproximat que representen les persones d'origen migrant o descendents de personas que van migrar</t>
  </si>
  <si>
    <t>q0114e</t>
  </si>
  <si>
    <t xml:space="preserve">   2.4.5 Indiqueu si hi ha persones amb diversitat funcional i/o intel·lectual</t>
  </si>
  <si>
    <t>ind338</t>
  </si>
  <si>
    <t xml:space="preserve">Hi ha persones amb diversitat funcional i/o intel·lectual? </t>
  </si>
  <si>
    <t>q0114e2</t>
  </si>
  <si>
    <t xml:space="preserve">   2.4.6 Indiqueu el percentatge aproximat que representen les persones amb diversitat funcional i/o intel·lectual</t>
  </si>
  <si>
    <t>ind339</t>
  </si>
  <si>
    <t>Percentatge aproximat que representen les persones amb diversitat funcional i/o intel·lectual</t>
  </si>
  <si>
    <t>NIVELL D'IMPLICACIÓ</t>
  </si>
  <si>
    <t>q0115</t>
  </si>
  <si>
    <t>2.5 Respecte del total de persones que representen la base social del projecte, indiqueu el percentatge aproximat dels diferents graus d’implicació. Les quatre categories han de sumar 100%.</t>
  </si>
  <si>
    <t>-Direcció</t>
  </si>
  <si>
    <t>-Responsables de projectes</t>
  </si>
  <si>
    <t>-Col·laboradores en alguna comissió o activitat</t>
  </si>
  <si>
    <t>-Persones que no estan en els casos anteriors</t>
  </si>
  <si>
    <t>ind340</t>
  </si>
  <si>
    <t>Percentatge aproximat dels diferents graus d’implicació</t>
  </si>
  <si>
    <t>PERSONAL REMUNERAT</t>
  </si>
  <si>
    <t>q0117</t>
  </si>
  <si>
    <t>2.6 El projecte disposa de personal remunerat?</t>
  </si>
  <si>
    <t>ind343</t>
  </si>
  <si>
    <t>Existència de personal remunerat</t>
  </si>
  <si>
    <t>q0117b</t>
  </si>
  <si>
    <t xml:space="preserve">   2.6.1 Indiqueu el nombre de treballadores segons el seu gènere</t>
  </si>
  <si>
    <t>#question.unit.name.GenderDecimal</t>
  </si>
  <si>
    <t>dones</t>
  </si>
  <si>
    <t>homes</t>
  </si>
  <si>
    <t>no binàries</t>
  </si>
  <si>
    <t>ind344</t>
  </si>
  <si>
    <t>Nombre de treballadores</t>
  </si>
  <si>
    <t>q0117c</t>
  </si>
  <si>
    <t xml:space="preserve">   2.6.2 Indiqueu el nombre de treballadores segons la seva edat</t>
  </si>
  <si>
    <t>ind345</t>
  </si>
  <si>
    <t>Nombre de treballadores segons la seva edat</t>
  </si>
  <si>
    <t>q0117d</t>
  </si>
  <si>
    <t xml:space="preserve">   2.6.3 Indiqueu el nombre de treballadores d’origen migrant o descendents de persones que van migrar</t>
  </si>
  <si>
    <t>#question.unit.name.Gender</t>
  </si>
  <si>
    <t>ind346</t>
  </si>
  <si>
    <t>Persones treballadores d'origen migrant</t>
  </si>
  <si>
    <t>q0117e</t>
  </si>
  <si>
    <t xml:space="preserve">   2.6.4 Indiqueu el nombre de treballadores amb diversitat funcional i/o intel·lectual</t>
  </si>
  <si>
    <t>ind347</t>
  </si>
  <si>
    <t>Nombre de treballadores amb diversitat funcional i/o intel·lectual</t>
  </si>
  <si>
    <t>q0117f</t>
  </si>
  <si>
    <t xml:space="preserve">   2.6.5 Indiqueu el nombre de jornades completes que sumen en total</t>
  </si>
  <si>
    <t>#question.unit.name.Decimal</t>
  </si>
  <si>
    <t>ind348</t>
  </si>
  <si>
    <t>Nombre de jornades completes que sumen en total</t>
  </si>
  <si>
    <t>PROJECTE DE VOLUNTARIAT</t>
  </si>
  <si>
    <t>q0116</t>
  </si>
  <si>
    <t>2.7 Per al desenvolupament de les accions, compteu amb la col·laboració de persones considerades com a “projecte de voluntariat”?</t>
  </si>
  <si>
    <t>ind341</t>
  </si>
  <si>
    <t>Col·laboració de persones considerades com a “projecte de voluntariat”</t>
  </si>
  <si>
    <t>q0116b</t>
  </si>
  <si>
    <t xml:space="preserve">   2.7.1 Indiqueu el nombre de persones que formen part del projecte de voluntariat</t>
  </si>
  <si>
    <t>ind342</t>
  </si>
  <si>
    <t>Nombre de persones que formen part del projecte de voluntariat</t>
  </si>
  <si>
    <t xml:space="preserve"> SOSTENIBILITAT ECONÒMICA DEL PROJECTE</t>
  </si>
  <si>
    <t>q1217</t>
  </si>
  <si>
    <t>2.8 Despeses totals anuals del projecte</t>
  </si>
  <si>
    <t>€</t>
  </si>
  <si>
    <t>ind349</t>
  </si>
  <si>
    <t>Despeses totals anuals del projecte</t>
  </si>
  <si>
    <t>q1218</t>
  </si>
  <si>
    <t>2.9 Ingressos totals anuals del projecte</t>
  </si>
  <si>
    <t>ind350</t>
  </si>
  <si>
    <t>Ingressos totals anuals del projecte</t>
  </si>
  <si>
    <t>q1218b</t>
  </si>
  <si>
    <t xml:space="preserve">   2.9.1 Ingressos totals anuals del projecte segons les diferents fonts, en €</t>
  </si>
  <si>
    <t>-Ajuntament</t>
  </si>
  <si>
    <t>-Altres administracions</t>
  </si>
  <si>
    <t>-Donacions i ajudes privades</t>
  </si>
  <si>
    <t>-Recursos propis (quotes, serveis, etc.)</t>
  </si>
  <si>
    <t>ind351</t>
  </si>
  <si>
    <t>Ingressos totals anuals del projecte segons les diferents fonts</t>
  </si>
  <si>
    <t>q1224</t>
  </si>
  <si>
    <t>2.10 El projecte rep aportacions en espècies per al seu desenvolupament?</t>
  </si>
  <si>
    <t>-Aliments, roba i/o altres productes i/o materials per repartir-los a fi de cobrir les necessitats del territori</t>
  </si>
  <si>
    <t>-Béns i equipaments (infraestructura) per a dotar l’espai</t>
  </si>
  <si>
    <t>-Materials fungibles, aliments, equipació i/o d’altres productes per a la realització de les activitats</t>
  </si>
  <si>
    <t>-No</t>
  </si>
  <si>
    <t>- Altres</t>
  </si>
  <si>
    <t>ind496</t>
  </si>
  <si>
    <t>Aportacions en espècies</t>
  </si>
  <si>
    <t>ENTITATS I COL·LECTIUS</t>
  </si>
  <si>
    <t>q0113</t>
  </si>
  <si>
    <t>2.11 Independentment de la vostra forma jurídica, el vostre projecte agrupa a d’altres entitats i col·lectius?</t>
  </si>
  <si>
    <t>ind332</t>
  </si>
  <si>
    <t>Agrupació d'entitats i col·lectius dins del projecte</t>
  </si>
  <si>
    <t>q0113b</t>
  </si>
  <si>
    <t xml:space="preserve">   2.11.1 Nombre d’entitats i col·lectius que formen part del projecte</t>
  </si>
  <si>
    <t>#question.unit.name.Number</t>
  </si>
  <si>
    <t>ind332b</t>
  </si>
  <si>
    <t>Nombre d’entitats i col·lectius que formen part del projecte</t>
  </si>
  <si>
    <t>DEMOCRÀCIA INTERNA I PARTICIPACIÓ</t>
  </si>
  <si>
    <t>CÀRRECS DE RESPONSABILITAT I DE DIRECCIÓ/GERÈNCIA/COORDINACIÓ</t>
  </si>
  <si>
    <t>q14109</t>
  </si>
  <si>
    <t>3.7 El projecte disposa de mecanismes o d’un procediment formal que garanteixi la rotació de càrrecs de responsabilitat, representació, etc.? Per exemple, teniu fixada una durada pels càrrecs, de representació, de responsabilitats i de participació en òrgans de presa de decisions</t>
  </si>
  <si>
    <t>ind367</t>
  </si>
  <si>
    <t>Mecanismes de rotació de càrrecs de responsabilitat</t>
  </si>
  <si>
    <t xml:space="preserve">   3.7.1 En cas afirmatiu, indiqueu quins:</t>
  </si>
  <si>
    <t>q14110a</t>
  </si>
  <si>
    <t>3.8 A l’actualitat, la persona que ocupa el càrrec de màxima representació del projecte quant de temps porta exercint-lo?</t>
  </si>
  <si>
    <t>-Menys d'1 any</t>
  </si>
  <si>
    <t>-Entre 1 i 4 anys</t>
  </si>
  <si>
    <t>-Entre 5 i 10 anys</t>
  </si>
  <si>
    <t>-Més de 10 anys</t>
  </si>
  <si>
    <t>ind368</t>
  </si>
  <si>
    <t>A l’actualitat, la persona que ocupa el càrrec de màxima representació del projecte quant de temps porta exercint-lo?</t>
  </si>
  <si>
    <t>TRANSPARÈNCIA</t>
  </si>
  <si>
    <t>q14402a</t>
  </si>
  <si>
    <t>3.14 Quina informació sobre el projecte és pública i accessible per ser consultada (publicat a la web del projecte i/o estar a la vista en un lloc públic i accessible sense necessitat de demanar-la, com per exemple en un plafó). Seleccioneu les opcions corresponents:</t>
  </si>
  <si>
    <t>-Normes i procediments interns (Codi ètic/Estatuts, RRI)</t>
  </si>
  <si>
    <t>-Pla de treball anual/Memòria/Projecte general</t>
  </si>
  <si>
    <t>-Balanç econòmic/Pressupost</t>
  </si>
  <si>
    <t>-Actes de reunions (assemblea, comissions, etc.)</t>
  </si>
  <si>
    <t>-Pla de comunicació</t>
  </si>
  <si>
    <t>-Normes d’ús d’accés a l’espai</t>
  </si>
  <si>
    <t>-Balanç Comunitari</t>
  </si>
  <si>
    <t xml:space="preserve">-Descripció pública dels espais de participació i de presa de decisions sobre l’ús i gestió de l’espai </t>
  </si>
  <si>
    <t>ind370</t>
  </si>
  <si>
    <t>Informació sobre el projecte pública i accessible</t>
  </si>
  <si>
    <t>3.15 Indiqueu l’enllaç (URL) on es pot consultar la informació pública disponible</t>
  </si>
  <si>
    <t>PRESA DE DECISIONS</t>
  </si>
  <si>
    <t>q14101a</t>
  </si>
  <si>
    <t xml:space="preserve">3.1 El projecte disposa d’òrgans propis de participació i presa de decisions al marge dels de l’entitat? </t>
  </si>
  <si>
    <t>ind363</t>
  </si>
  <si>
    <t>Òrgans propis de participació i presa de decisions al marge dels de l’entitat</t>
  </si>
  <si>
    <t>q14101b</t>
  </si>
  <si>
    <t>3.2 Quins tipus d'òrgans o espais participatius de presa de decisions i de gestió disposa el projecte? Podeu seleccionar més d’una opció</t>
  </si>
  <si>
    <t>-Assemblea General</t>
  </si>
  <si>
    <t>-Coordinadora/Gestora/Junta</t>
  </si>
  <si>
    <t>-Comissió econòmica/de finançament</t>
  </si>
  <si>
    <t>-Comissió ambiental</t>
  </si>
  <si>
    <t>-Comissió de comunicació</t>
  </si>
  <si>
    <t>-Comissió de programació</t>
  </si>
  <si>
    <t>-Comissió de gènere/feminista/de cures</t>
  </si>
  <si>
    <t>-Comissió de gestió de l’espai /local</t>
  </si>
  <si>
    <t>-Comissió de participació/acollida/democràcia interna</t>
  </si>
  <si>
    <t xml:space="preserve">-Comissió de formació </t>
  </si>
  <si>
    <t>-Grups de treball de projectes i/o activitats específiques</t>
  </si>
  <si>
    <t>ind390</t>
  </si>
  <si>
    <t>Tipus d'òrgans o espais participatius de presa de decisions i de gestió que disposa el projecte</t>
  </si>
  <si>
    <t>q14108</t>
  </si>
  <si>
    <t>3.3 Indiqueu a qui convideu a les comissions / grups de treball. Podeu seleccionar més d’una opció.</t>
  </si>
  <si>
    <t>-Sòcies</t>
  </si>
  <si>
    <t>-Usuàries</t>
  </si>
  <si>
    <t>-Es fa pública i ve qui vol</t>
  </si>
  <si>
    <t>-No tenim comissions / grups de treball</t>
  </si>
  <si>
    <t>ind366</t>
  </si>
  <si>
    <t>Qui es convida a les comissions</t>
  </si>
  <si>
    <t>CAPACITAT DE PROPOSTA</t>
  </si>
  <si>
    <t>q14301a</t>
  </si>
  <si>
    <t>3.9 Quines mesures o mecanismes específics apliqueu per garantir la participació de totes les persones en espais de presa de decisions del projecte? Podeu seleccionar més d’una opció</t>
  </si>
  <si>
    <t>-Elaboració col·lectiva de l’ordre del dia</t>
  </si>
  <si>
    <t>-Enviament previ d’informació a la reunió</t>
  </si>
  <si>
    <t xml:space="preserve">-Equilibrar temps als torns de paraula / roda de paraules </t>
  </si>
  <si>
    <t>-Dinamització i/o relatoria dels espais de presa de decisions</t>
  </si>
  <si>
    <t>-Formacions i/o acompanyaments per millorar la participació en la presa de decisions</t>
  </si>
  <si>
    <t>-Cap d’aquestes opcions</t>
  </si>
  <si>
    <t>ind369</t>
  </si>
  <si>
    <t>Mecanismes específics apliqueu per garantir la participació de totes les persones en espais de presa de decisions del projecte</t>
  </si>
  <si>
    <t>q14301b</t>
  </si>
  <si>
    <t>3.10 Del total d’activitats realitzades durant l’últim any, indiqueu de forma aproximada en percentatges qui les ha proposat</t>
  </si>
  <si>
    <t>-Equip professional</t>
  </si>
  <si>
    <t>-Òrgans de direcció/gestió executiva (com, per exemple, la Junta)</t>
  </si>
  <si>
    <t>-Base social que no està als òrgans de direcció executiva del projecte</t>
  </si>
  <si>
    <t>-Persones usuàries, d’altres entitats, externes, o a petició de l’administració</t>
  </si>
  <si>
    <t>ind396</t>
  </si>
  <si>
    <t>Número d’activitats realitzades per iniciativa de les usuàries</t>
  </si>
  <si>
    <t>ESPAIS DE DECISIÓ ESTRATÈGICA</t>
  </si>
  <si>
    <t>q14102</t>
  </si>
  <si>
    <t>3.4 Indiqueu la freqüència de reunió de l’espai on es prenen les decisions estratègiques.</t>
  </si>
  <si>
    <t>-Mensual</t>
  </si>
  <si>
    <t>-Trimestral - Semestral</t>
  </si>
  <si>
    <t>-Anual</t>
  </si>
  <si>
    <t>-Setmanal - Quinzenal</t>
  </si>
  <si>
    <t>ind391</t>
  </si>
  <si>
    <t>Freqüència Assamblea</t>
  </si>
  <si>
    <t>q14102a</t>
  </si>
  <si>
    <t xml:space="preserve">   3.4.1 Indiqueu la composició en percentatge segons gènere de l’espai on es prenen les decisions estratègiques. Els 3 percentatges han de sumar 100%.</t>
  </si>
  <si>
    <t>ind364</t>
  </si>
  <si>
    <t>Composició segons gènere de l’espai on es prenen les decisions estratègiques</t>
  </si>
  <si>
    <t>q14102b</t>
  </si>
  <si>
    <t xml:space="preserve">   3.4.2 Indiqueu a qui convideu als espais de presa de decisions estratègiques. Podeu seleccionar més d’una opció.</t>
  </si>
  <si>
    <t>ind365</t>
  </si>
  <si>
    <t>Qui es convida als espais de presa de decisions</t>
  </si>
  <si>
    <t>ESPAIS DE DECISIÓ EXECUTIVA</t>
  </si>
  <si>
    <t>q14104</t>
  </si>
  <si>
    <t>3.5 Indiqueu la freqüència de reunió de l’espai on es prenen les decisions executives.</t>
  </si>
  <si>
    <t>ind392</t>
  </si>
  <si>
    <t>Freqüència decisions executives</t>
  </si>
  <si>
    <t>q14105</t>
  </si>
  <si>
    <t>3.6 Indiqueu la composició en percentatge segons gènere de l’espai on es prenen les decisions executives. Els 3 percentatges han de sumar 100%.</t>
  </si>
  <si>
    <t>ind393</t>
  </si>
  <si>
    <t>Composició segons gènere de l’espai on es prenen les decisions executives</t>
  </si>
  <si>
    <t>FOMENT DE LA PARTICIPACIÓ</t>
  </si>
  <si>
    <t>q14501</t>
  </si>
  <si>
    <t>3.11 Quines mesures incloeu per a la promoció de la participació en l’organització i el funcionament del projecte. Podeu seleccionar més d’una opció</t>
  </si>
  <si>
    <t>-Pla de participació</t>
  </si>
  <si>
    <t>-Pla d’acollida</t>
  </si>
  <si>
    <t>-Jornada de portes obertes, campanyes comunicatives, assemblea oberta</t>
  </si>
  <si>
    <t>-Enquestes</t>
  </si>
  <si>
    <t>-Mesures de relleu de funcions (acompanyament per l'aprenentatge de les noves funcions i/o habilitats)</t>
  </si>
  <si>
    <t>-Accions  per  donar  protagonisme  i  veu  a  les  persones  que  habitualment no participen</t>
  </si>
  <si>
    <t>ind397</t>
  </si>
  <si>
    <t>Promoció participació</t>
  </si>
  <si>
    <t>q14201</t>
  </si>
  <si>
    <t>3.12 Desenvolupeu actuacions per promocionar la diversitat dels perfils dels participants dins els àmbits de presa de decisions? Per exemple per evitar la discriminació per classe social, diversitat funcional/discapacitat, edat/cicle de vida, orientació sexual i identitat de gènere, origen/migració, racialització, religió/creences, sexe/gènere, etc.</t>
  </si>
  <si>
    <t>ind394</t>
  </si>
  <si>
    <t>Promoció diversitat</t>
  </si>
  <si>
    <t xml:space="preserve">   3.12.1 En cas de promocionar la diversitat, indiqueu quines actuacions</t>
  </si>
  <si>
    <t>q14503a</t>
  </si>
  <si>
    <t xml:space="preserve">3.13 En l’últim any, s’han incorporat noves persones implicades activament en l’organització general del projecte o en les seves activitats? </t>
  </si>
  <si>
    <t>ind371</t>
  </si>
  <si>
    <t>Noves persones al projecte</t>
  </si>
  <si>
    <t>q14503b</t>
  </si>
  <si>
    <t xml:space="preserve">   3.13.1 Indiqueu el nombre de noves persones</t>
  </si>
  <si>
    <t>ind372</t>
  </si>
  <si>
    <t>Nombre de persones noves</t>
  </si>
  <si>
    <t>MILLORES I REPTES</t>
  </si>
  <si>
    <t>3.16 Quines són les principals millores en el foment de la participació i la democràcia interna del projecte realitzades l’últim any, o des de l’últim Balanç Comunitari, de les que esteu més satisfetes?</t>
  </si>
  <si>
    <t>3.17 Quins són els principals reptes que us plantegeu pel proper any en el foment de la participació i la democràcia interna del projecte?</t>
  </si>
  <si>
    <t>ARRELAMENT AL TERRITORI</t>
  </si>
  <si>
    <t>IMPLICACIÓ DE L'ENTITAT EN DINÀMIQUES ASSOCIATIVES I COMUNITÀRIES</t>
  </si>
  <si>
    <t>4.1 Anomeneu les xarxes, plataformes, projectes i activitats que realitzeu conjuntament amb d'altres col·lectius i iniciatives d'àmbit local amb les que participeu o col·laboreu</t>
  </si>
  <si>
    <t>4.2 De les anteriors, assenyaleu les que heu impulsat o dinamitzeu activament</t>
  </si>
  <si>
    <t>4.4 Relació del projecte amb equipaments del territori i serveis públics. Per exemple: escoles, centre d’atenció primària, museus, biblioteques, serveis socials, centres cívics, etc. Anomeneu només els projectes o activitats conjuntes que co-organitzeu sense comptar la interlocució habitual ni la difusió d’activitats</t>
  </si>
  <si>
    <t>q12009</t>
  </si>
  <si>
    <t>4.3 Participació del projecte en els diferents espais institucionals de participació en el darrer any. Podeu seleccionar més d’una opció</t>
  </si>
  <si>
    <t>-Processos de participació</t>
  </si>
  <si>
    <t>-Òrgans de participació (Consell de Barri, Consells sectorials, altres)</t>
  </si>
  <si>
    <t>-Consell d’equipament</t>
  </si>
  <si>
    <t>-Cap de les altres opcions</t>
  </si>
  <si>
    <t>ind352</t>
  </si>
  <si>
    <t>Participació del projecte en els diferents espais institucionals de participació en el darrer any</t>
  </si>
  <si>
    <t xml:space="preserve">4.5 Relació del projecte amb teixit productiu i comercial. Anomeneu només els projectes o activitats conjuntes que co-organitzeu sense comptar la interlocució habitual ni la difusió </t>
  </si>
  <si>
    <t xml:space="preserve">CAPACITAT D'ESCOLTA. </t>
  </si>
  <si>
    <t>q12401</t>
  </si>
  <si>
    <t>4.6 Quines vies teniu per detectar les necessitats, les demandes i les inquietuds de la ciutadania de l’entorn? Podeu seleccionar més d’una opció</t>
  </si>
  <si>
    <t>-Jornades de portes obertes o accions específiques d’obertura i cohesió</t>
  </si>
  <si>
    <t>-Espais de trobada</t>
  </si>
  <si>
    <t xml:space="preserve">-Persones responsables d'escolta activa o reunions de seguiment i coordinació amb entitats allotjades a l’espai </t>
  </si>
  <si>
    <t>-Entrevistes i/o enquestes, reunions amb agents clau</t>
  </si>
  <si>
    <t>-Bústia física,  bústia virtual, correu electrònic</t>
  </si>
  <si>
    <t>-Diagnosi participada</t>
  </si>
  <si>
    <t>ind380</t>
  </si>
  <si>
    <t>Vies per detectar les necessitats</t>
  </si>
  <si>
    <t>4.7 Expliqueu quines activitats han sorgit d’aquestes demandes i necessitats detectades. Poseu els exemples més significatius</t>
  </si>
  <si>
    <t>q12404</t>
  </si>
  <si>
    <t>4.8 Indiqueu el nivell d'obertura i accessibilitat de l’espai on es desenvolupa el projecte. Podeu seleccionar més d’una opció</t>
  </si>
  <si>
    <t xml:space="preserve">-Obertura al públic garantida amb periodicitat i difusió </t>
  </si>
  <si>
    <t>-Realització d’activitats obertes i gratuïtes (o a preus accessibles) organitzades pel propi projecte</t>
  </si>
  <si>
    <t xml:space="preserve">-Allotjament d’activitats obertes i gratuïtes (o a preus accessibles) realitzades per tercers </t>
  </si>
  <si>
    <t>-Allotjament d'entitats</t>
  </si>
  <si>
    <t xml:space="preserve">-Cessió d'espais i materials per a entitats, grups i/o serveis del territori  </t>
  </si>
  <si>
    <t>-Qualsevol persona pot fer servir l’espai</t>
  </si>
  <si>
    <t>ind355</t>
  </si>
  <si>
    <t>Nivell d'obertura i accessibilitat de l’espai</t>
  </si>
  <si>
    <t>4.9 Quines són les principals millores referents a l’arrelament al territori realitzades l’últim any, o des de l’últim Balanç Comunitari, de les que esteu més satisfetes?</t>
  </si>
  <si>
    <t>4.10 Quins són els principals reptes que us plantegeu pel proper any en l’arrelament al territori del projecte? (En quins espais us agradaria poder treballar? Amb qui us agradaria enfortir el contacte? Voleu generar nous espais participatius o xarxes de treball?)</t>
  </si>
  <si>
    <t>IMPACTE I RETORN SOCIAL</t>
  </si>
  <si>
    <t>FOMENT DE DINÀMIQUES COMUNITÀRIES</t>
  </si>
  <si>
    <t>q13201</t>
  </si>
  <si>
    <t>5.4 Indiqueu el tipus d’activitats de foment de les dinàmiques comunitàries del territori dutes a terme. Podeu seleccionar més d’una opció</t>
  </si>
  <si>
    <t>-Impuls de nous projectes o col·lectius</t>
  </si>
  <si>
    <t>-Creació de noves xarxes</t>
  </si>
  <si>
    <t>-Accions de mobilització social i comunitària (campanyes i/o manifestos)</t>
  </si>
  <si>
    <t>-Acompanyament a entitats i projectes (formacions, tallers o jornades)</t>
  </si>
  <si>
    <t>ind383</t>
  </si>
  <si>
    <t>Tipus d’activitats de foment de les dinàmiques comunitàries del territori dutes a terme</t>
  </si>
  <si>
    <t>q13202</t>
  </si>
  <si>
    <t>5.5 Arrel de la vostra activitat s’han generat nous projectes estables de caire comunitari o s'han creat nous col·lectius en l’últim any o des de l’últim Balanç Comunitari?</t>
  </si>
  <si>
    <t>ind384</t>
  </si>
  <si>
    <t>Nous projectes o col·lectius en l’últim any o des de l’últim Balanç Comunitari</t>
  </si>
  <si>
    <t xml:space="preserve">   5.5.1 Indiqueu el nom dels col·lectius i/o entitats noves creades o promogudes pel projecte.</t>
  </si>
  <si>
    <t xml:space="preserve">   5.5.2 En cas afirmatiu, indiqueu en quins heu promogut l’impuls inicial però després heu acompanyat o cedit l’autonomia i auto-organització a les persones implicades</t>
  </si>
  <si>
    <t>q13301</t>
  </si>
  <si>
    <t>5.6 Indiqueu si realitzeu o participeu d’alguna d’aquestes iniciatives comunitàries dins el vostre barri o municipi. Podeu seleccionar més d’una opció</t>
  </si>
  <si>
    <t>-Banc del temps / Banc de recursos comunitaris / Xarxes d’intercanvi / Mercat d’intercanvi</t>
  </si>
  <si>
    <t>-Xarxes de suport mutu /xarxes de resposta a l'emergència habitacional</t>
  </si>
  <si>
    <t>-Conservació de la memòria</t>
  </si>
  <si>
    <t>-Espai de cures /espai de criança</t>
  </si>
  <si>
    <t>-Cooperatives o grups de consum</t>
  </si>
  <si>
    <t>-Software lliure/Creative Commons</t>
  </si>
  <si>
    <t>ind386</t>
  </si>
  <si>
    <t>Accions dins el barri o municipi</t>
  </si>
  <si>
    <t>ACTIVITATS I ACCIONS MÉS SIGNIFICATIVES</t>
  </si>
  <si>
    <t>5.1 Indiqueu les cinc activitats i accions més destacades del darrer any que representen millor el projecte. Descriviu el nom, breu descripció, a qui va dirigida</t>
  </si>
  <si>
    <t>USUÀRIES / BENEFICIÀRIES / DESTINATÀRIES</t>
  </si>
  <si>
    <t>q13004</t>
  </si>
  <si>
    <t>5.2 Nombre total de persones destinatàries, beneficiàries o usuàries del vostre projecte.</t>
  </si>
  <si>
    <t>ind357</t>
  </si>
  <si>
    <t>Persones destinatàries, beneficiàries o usuàries</t>
  </si>
  <si>
    <t>q13005</t>
  </si>
  <si>
    <t xml:space="preserve">   5.2.1 Indiqueu el percentatge aproximat segons el seu gènere. Els 3 percentatges han de sumar 100%</t>
  </si>
  <si>
    <t>ind358</t>
  </si>
  <si>
    <t>Destinatàries, beneficiàries o usuàries segons el seu gènere</t>
  </si>
  <si>
    <t>q13006</t>
  </si>
  <si>
    <t xml:space="preserve">   5.2.2 Indiqueu les franges d’edat on teniu persones destinatàries. Podeu seleccionar més d’una opció.</t>
  </si>
  <si>
    <t>-0-15 anys</t>
  </si>
  <si>
    <t>-16-34 anys</t>
  </si>
  <si>
    <t>-35-64 anys</t>
  </si>
  <si>
    <t>-65 o més anys</t>
  </si>
  <si>
    <t>ind359</t>
  </si>
  <si>
    <t>Franges d’edat de les persones destinatàries</t>
  </si>
  <si>
    <t>q13007</t>
  </si>
  <si>
    <t xml:space="preserve">   5.2.3 Indiqueu si hi ha persones d’origen migrant o descendents de persones que van migrar</t>
  </si>
  <si>
    <t>ind360</t>
  </si>
  <si>
    <t>Origen migrant entre les persones destinatàries</t>
  </si>
  <si>
    <t>q13008</t>
  </si>
  <si>
    <t xml:space="preserve">   5.2.4 Indiqueu si hi ha persones amb diversitat funcional i/o intel·lectual</t>
  </si>
  <si>
    <t>ind361</t>
  </si>
  <si>
    <t>Persones destinataris amb diversitat funcional i/o intel·lectual</t>
  </si>
  <si>
    <t>q13009</t>
  </si>
  <si>
    <t>5.3 Nombre d’entitats beneficiàries, destinatàries o usuàries del vostre projecte</t>
  </si>
  <si>
    <t>ind362</t>
  </si>
  <si>
    <t>Nombre d’entitats beneficiàries, destinatàries o usuàries del projecte</t>
  </si>
  <si>
    <t>ECONOMIA SOCIAL I SOLIDÀRIA</t>
  </si>
  <si>
    <t>q13401</t>
  </si>
  <si>
    <t>5.7 Teniu relació amb iniciatives de l’Economia Social i Solidària? Es caracteritzen per prioritzar la satisfacció de necessitats per sobre del lucre, la gestió democràtica, el compromís amb la comunitat, la sostenibilitat ambiental, l'equitat de gènere i una perspectiva femenista i transformadora de l'economia i la societat. Les podeu veure al&lt;a href="https://pamapam.org/" target="_blank"&gt; mapa de Pam a Pam&lt;/a&gt;</t>
  </si>
  <si>
    <t>ind136</t>
  </si>
  <si>
    <t>Indicar quins dels següents aspectes s'incorporen a la presa de decisions de compra:</t>
  </si>
  <si>
    <t xml:space="preserve">   5.7.1 Si és que sí, indiqueu quines:</t>
  </si>
  <si>
    <t>5.8 Quines són les principals millores en el foment de dinàmiques comunitàries i associatives realitzades l’últim any, o des de l’últim Balanç Comunitari, de les que esteu més satisfetes?</t>
  </si>
  <si>
    <t>5.9 Quins són els principals reptes que us plantegeu pel proper any en el foment de les dinàmiques comunitàries i associatives del projecte?</t>
  </si>
  <si>
    <t>CURA DE LES PERSONES I L'ENTORN</t>
  </si>
  <si>
    <t>SOSTENIBILITAT COL·LECTIVA</t>
  </si>
  <si>
    <t>q15101</t>
  </si>
  <si>
    <t>6.1 Indiqueu de quins mecanismes de sostenibilitat col·lectiva us doteu per a les persones que formen part de l’organització del projecte. Podeu seleccionar més d’una opció:</t>
  </si>
  <si>
    <t xml:space="preserve">-Conciliació horària en la planificació d’activitats i reunions </t>
  </si>
  <si>
    <t>-Formació</t>
  </si>
  <si>
    <t xml:space="preserve">-Resolució de conflictes/Gestió emocional </t>
  </si>
  <si>
    <t>-Espais de cura d’infants</t>
  </si>
  <si>
    <t>-Condicions laborals (flexibilització horària, millores salarials)/Espais de negociació col·lectiva</t>
  </si>
  <si>
    <t>-Espais lúdics/Espais de cohesió interna</t>
  </si>
  <si>
    <t>ind400</t>
  </si>
  <si>
    <t xml:space="preserve">Mecanismes de sostenibilitat col·lectiva </t>
  </si>
  <si>
    <t>DIVERSITAT I ACCESSIBILITAT</t>
  </si>
  <si>
    <t>q15201</t>
  </si>
  <si>
    <t>6.4 El projecte disposa de procediments de gestió i promoció de la diversitat? Podeu seleccionar més d’una opció de la llista</t>
  </si>
  <si>
    <t>-Pla de diversitat</t>
  </si>
  <si>
    <t>-Reglament de règim intern o protocol</t>
  </si>
  <si>
    <t>-Manifest</t>
  </si>
  <si>
    <t>-Comissió que vetlla per la inclusivitat al projectes</t>
  </si>
  <si>
    <t>-Formacions per evitar la discriminació al projecte</t>
  </si>
  <si>
    <t>ind401</t>
  </si>
  <si>
    <t>Procediments de gestió i promoció de la diversitat</t>
  </si>
  <si>
    <t>q15202</t>
  </si>
  <si>
    <t>6.5 El projecte disposa de mecanismes per assegurar l’accessibilitat a persones amb diversitat funcional?</t>
  </si>
  <si>
    <t>ind402</t>
  </si>
  <si>
    <t>Mecanismes per assegurar l’accessibilitat a persones amb diversitat funcional</t>
  </si>
  <si>
    <t xml:space="preserve">   6.5.1 En cas afirmatiu, indiqueu quins</t>
  </si>
  <si>
    <t>SOSTENIBILITAT ECOLÒGICA</t>
  </si>
  <si>
    <t>q15401</t>
  </si>
  <si>
    <t>6.6 Indiqueu les estratègies i/o pràctiques formals que s’apliquen al projecte en matèria de gestió d’impactes ambientals. Podeu seleccionar més d’una opció de la llista:</t>
  </si>
  <si>
    <t>-Pla de sostenibilitat mediambiental</t>
  </si>
  <si>
    <t>-Compra de producte km0, producte ecològic i/o de proximitat</t>
  </si>
  <si>
    <t xml:space="preserve">-Mesures específiques d’estalvi i eficiència energètica i/o hídrica </t>
  </si>
  <si>
    <t>-Reciclatge de residus (recollida selectiva)</t>
  </si>
  <si>
    <t>-Mecanismes de reducció de generació de residus</t>
  </si>
  <si>
    <t>-Mecanismes de reutilització</t>
  </si>
  <si>
    <t xml:space="preserve">-Banc de recursos compartits (logístics i/o banc de temps) </t>
  </si>
  <si>
    <t>-Comissió de Sostenibilitat Mediambiental o similar</t>
  </si>
  <si>
    <t>ind404</t>
  </si>
  <si>
    <t>Pràctiques formals existents en matèria de gestió d'impactes ambientals</t>
  </si>
  <si>
    <t>SOSTENIBILITAT ORGANITZACIONAL</t>
  </si>
  <si>
    <t>q15301</t>
  </si>
  <si>
    <t>6.2 Indiqueu els mecanismes existents per al foment de la sostenibilitat organitzacional del projecte. Podeu seleccionar més d’una opció</t>
  </si>
  <si>
    <t>-Planificació estratègica del projecte</t>
  </si>
  <si>
    <t>-Planificació comunicativa del projecte</t>
  </si>
  <si>
    <t>-Avaluació continuada</t>
  </si>
  <si>
    <t>-Planificació econòmica</t>
  </si>
  <si>
    <t>-Pla de relació amb els grups d’interès</t>
  </si>
  <si>
    <t>-Règim intern/protocols</t>
  </si>
  <si>
    <t>ind403</t>
  </si>
  <si>
    <t>Mecanismes existents per al foment de la sostenibilitat organitzacional</t>
  </si>
  <si>
    <t>PERSPECTIVA DE GÈNERE</t>
  </si>
  <si>
    <t>q15601</t>
  </si>
  <si>
    <t>6.3 Indiqueu de quines mesures específiques disposa el projecte per promoure  la  igualtat, incorporar la perspectiva de gènere i/o eliminar dinàmiques masclistes. Podeu seleccionar més d’una opció de la llista</t>
  </si>
  <si>
    <t>-Pla de Gènere o Pla d’Igualtat</t>
  </si>
  <si>
    <t xml:space="preserve">-Es garanteix la paritat en espais decisoris </t>
  </si>
  <si>
    <t>-Existeix repartiment de tasques de cura de l'espai i del col·lectiu (neteja, prendre acta, reposició de materials, etc.)</t>
  </si>
  <si>
    <t>-Existeix una comissió feminista, de gènere i/o de cures</t>
  </si>
  <si>
    <t>-S’incorpora un Punt Lila en actes oberts</t>
  </si>
  <si>
    <t xml:space="preserve">-Es disposa de protocols per a la prevenció, detecció i actuació davant d'agressions sexuals </t>
  </si>
  <si>
    <t xml:space="preserve">-S’incorpora  la  comunicació  no  sexista  en  els  continguts  i  tractament  de  la comunicació interna i externa </t>
  </si>
  <si>
    <t>-S’analitzen les dades de participació desagregades per gènere</t>
  </si>
  <si>
    <t>-Es té en compte la perspectiva de gènere en la definició d’objectius i accions del projecte</t>
  </si>
  <si>
    <t>ind374</t>
  </si>
  <si>
    <t>Mesures específiques del projecte per promoure la igualtat, incorporar la perspectiva de gènere i/o eliminar dinàmiques masclistes</t>
  </si>
  <si>
    <t>6.7 Quines són les principals millores en la cura de les persones i l’entorn realitzades l’últim any, o des de l’últim Balanç Comunitari, de les que esteu més satisfetes?</t>
  </si>
  <si>
    <t xml:space="preserve">6.8 Quins són els principals reptes que us plantegeu pel proper any en la cura de les persones i l’entorn del projecte? </t>
  </si>
  <si>
    <t>REPRESENTACIÓ, LEGITIMITAT I IMPLICACIÓ EN EL TERRITORI I/O SECTOR</t>
  </si>
  <si>
    <t>q16001</t>
  </si>
  <si>
    <t>Grau de vinculació del projecte amb el teixit associatiu, productiu, comercial i institucional del barri o districte</t>
  </si>
  <si>
    <t>q16002</t>
  </si>
  <si>
    <t>Grau d'obertura del projecte a les propostes del veinat, les usuàries i/o voluntàries</t>
  </si>
  <si>
    <t>q16003</t>
  </si>
  <si>
    <t>Nivell d'orientació del projecte a les necessitats del barri, districte o àmbit</t>
  </si>
  <si>
    <t>q16004</t>
  </si>
  <si>
    <t>Grau d'aprenentatge i creixement personal que obtens a partir de la vinculació amb el projecte</t>
  </si>
  <si>
    <t>FOMENT DE COMPORTAMENTS COMUNITARIS</t>
  </si>
  <si>
    <t>q16005</t>
  </si>
  <si>
    <t>Participar en el projecte ha fet que t'impliquis més en les dinàmiques del barri / districte / sector</t>
  </si>
  <si>
    <t>FOMENT D'ECONOMIES COMUNITÀRIES</t>
  </si>
  <si>
    <t>q16006</t>
  </si>
  <si>
    <t>Participar en el projecte et dóna la possibilitat de conèixer i implicar-te en altres coses ("en altres mogudes" / en altres activitats i processos comunitaris)</t>
  </si>
  <si>
    <t>PARTICIPACIÓ</t>
  </si>
  <si>
    <t>q16008</t>
  </si>
  <si>
    <t xml:space="preserve">Possibilitats que tens de participar en la marxa general del projecte </t>
  </si>
  <si>
    <t>q16012</t>
  </si>
  <si>
    <t>Nivell de transparència respecte a l'estructura organitzativa, la presa de decisions i la situació econòmica</t>
  </si>
  <si>
    <t>q16007</t>
  </si>
  <si>
    <t xml:space="preserve">Grau d'incidència que té la teva opinió en les decisions que s'acaben prenent </t>
  </si>
  <si>
    <t>q16009</t>
  </si>
  <si>
    <t xml:space="preserve">Grau d'adequació dels programes i eines de suport oferts pel projecte (formació, recursos) </t>
  </si>
  <si>
    <t>DIVERSITAT</t>
  </si>
  <si>
    <t>q16010</t>
  </si>
  <si>
    <t>Grau de representació de la diversitat que hi ha a l'entorn en l'estructura de presa de decisions del projecte</t>
  </si>
  <si>
    <t>q16011</t>
  </si>
  <si>
    <t>Grau de representació de la diversitat que hi ha a l'entorn en el global de participants (usuàries, voluntàries, treballadores, etc) del projecte</t>
  </si>
  <si>
    <t>OBERTURA I ACCESSIBILITAT</t>
  </si>
  <si>
    <t>q16013</t>
  </si>
  <si>
    <t>Qualitat dels protocols d'acollida i acompanyament al voluntariat del projecte</t>
  </si>
  <si>
    <t>q16014</t>
  </si>
  <si>
    <t xml:space="preserve">Formes de resolució de conflictes al projecte i qualitat de lideratge </t>
  </si>
  <si>
    <t>q16015</t>
  </si>
  <si>
    <t>Grau de facilitat d'entendre com funciona el projecte i com participar-hi</t>
  </si>
  <si>
    <t>q16016</t>
  </si>
  <si>
    <t xml:space="preserve">Clima relacional (ambient general, relació amb companys/es, etc.) </t>
  </si>
  <si>
    <t>q16017</t>
  </si>
  <si>
    <t>Grau de coherència del projecte respecte a la sostenibilitat ambiental</t>
  </si>
  <si>
    <t>q16018</t>
  </si>
  <si>
    <t>Grau de coherència del projecte respecte al feminisme / als principis d'igualtat</t>
  </si>
  <si>
    <t>q16019</t>
  </si>
  <si>
    <t>Grau de coherència del projecte respecte als principis de democràcia interna</t>
  </si>
  <si>
    <t>q16020</t>
  </si>
  <si>
    <t>Valora la satisfacció que et dóna participar en aquest projecte</t>
  </si>
  <si>
    <t>q17001</t>
  </si>
  <si>
    <t>q17002</t>
  </si>
  <si>
    <t>Grau d'obertura del projecte a les propostes de les entitats del barri / del sector</t>
  </si>
  <si>
    <t>q17003</t>
  </si>
  <si>
    <t>Grau d'orientació del projecte a les necessitats del barri, districte o àmbit</t>
  </si>
  <si>
    <t>q17004</t>
  </si>
  <si>
    <t>Grau d'implicació del projecte a campanyes, plataformes d'entitats i/o espais comunitaris del territori</t>
  </si>
  <si>
    <t>q17005</t>
  </si>
  <si>
    <t>El projecte facilita la participació i implicació de persones del territori</t>
  </si>
  <si>
    <t>q17006</t>
  </si>
  <si>
    <t>El projecte facilita processos d'empoderament del veïnat</t>
  </si>
  <si>
    <t>q17007</t>
  </si>
  <si>
    <t>Grau de suport o participació del projecte en iniciatives d'economia comunitària del territori</t>
  </si>
  <si>
    <t>q17012</t>
  </si>
  <si>
    <t>Transparència respecte a l'estructura organitzativa, la presa de decisions i la situació econòmica</t>
  </si>
  <si>
    <t>q17008</t>
  </si>
  <si>
    <t xml:space="preserve">Grau d'incidència que té l'opinió de les entitats del territori en les decisions que s'acaben prenent </t>
  </si>
  <si>
    <t>q17009</t>
  </si>
  <si>
    <t xml:space="preserve">Possibilitats que tenen les entitats de participar en la definició i orientació del projecte </t>
  </si>
  <si>
    <t>q17010</t>
  </si>
  <si>
    <t>Nivell de representativitat de la diversitat que hi ha a l'entorn en l'estructura de presa de decisions del projecte</t>
  </si>
  <si>
    <t>q17011</t>
  </si>
  <si>
    <t>Nivell de representativitat de la diversitat que hi ha a l'entorn en el global de participants (usuàries, voluntàries, treballadores, etc) del projecte</t>
  </si>
  <si>
    <t>q17013</t>
  </si>
  <si>
    <t>Nivell d’obertura i accessibilitat a l’hora de participar del projecte</t>
  </si>
  <si>
    <t>q17014</t>
  </si>
  <si>
    <t xml:space="preserve">Formes de resolució de conflictes al territori i qualitat de lideratge </t>
  </si>
  <si>
    <t>q17015</t>
  </si>
  <si>
    <t>Facilitat d'entendre com funciona el projecte i com participar-hi</t>
  </si>
  <si>
    <t>q17016</t>
  </si>
  <si>
    <t>q17017</t>
  </si>
  <si>
    <t>q17018</t>
  </si>
  <si>
    <t>q17019</t>
  </si>
  <si>
    <t>q17020</t>
  </si>
  <si>
    <t>Valora el grau d'impacte social que creus que té el projecte</t>
  </si>
  <si>
    <t>Valor</t>
  </si>
  <si>
    <t>si</t>
  </si>
  <si>
    <t>X</t>
  </si>
  <si>
    <t>no</t>
  </si>
  <si>
    <t>www.amcvallvidrera.org i www.elmercatcultural.cat</t>
  </si>
  <si>
    <t>Diversitat de cossos femenins a través de l'exposició 'Proyecto Tetas', bocí de sexualitat per dones i generes dissidents, bocí per homes cis</t>
  </si>
  <si>
    <t>-</t>
  </si>
  <si>
    <t>{"780":47.0,"781":53.0,"782":0.0}</t>
  </si>
  <si>
    <t>770</t>
  </si>
  <si>
    <t>307</t>
  </si>
  <si>
    <t>{"780":45.0,"781":55.0,"782":0.0}</t>
  </si>
  <si>
    <t>elMercat</t>
  </si>
  <si>
    <t>(2022) Balanç Comunitari 2023 del Mercat Cultural</t>
  </si>
  <si>
    <t>Un espai comunitari amb els següents objectius:
- Comunitat i participació
- Cultura de proximitat
- Transformació ecosocial</t>
  </si>
  <si>
    <t>elMercat és un equipament de titularitat pública, gestionat per un projecte de gestió comunitària. L’Associació Mercat Cultural Vallvidrera és l’entitat que gestiona comunitàriament l’equipament i fa de paraigües de més de 20 entitats dels barris muntanya que hi formen part. Aquesta entitat treballa per oferir un servei públic i cultural per tots els barris. Generant un espai per les veïnes de totes les edats i condicions perquè puguin gestionar l’equipament, mitjançant mecanismes democràtics de participació i transparència</t>
  </si>
  <si>
    <t>elMercat esdevé un bé per a la ciutadania des de la responsabilitat que això comporta, emmarcada en un seguit de principis: transició ecosocial, arrelament al territori, inclusió, perspectiva de gènere, cooperació, memòria històrica, impacte social, cultural i ambiental, transparència i comunicació, igualtat laboral i condicions dignes.</t>
  </si>
  <si>
    <t>Bimensual</t>
  </si>
  <si>
    <t>És el primer any de funcionament del projecte, l'any que ve ho podrem evaluar</t>
  </si>
  <si>
    <t>Millores en la governança, fer arribar el projecte al màxim nombre possible de veïnes dels barris de muntanya, més assamblees obertes
Diversificació de les persones actives en les comissions d'administració i comunicació
Diversificació de tasques d'administració
Sumar usuaries al projecte</t>
  </si>
  <si>
    <t>c</t>
  </si>
  <si>
    <t>- L'accès a l'espai, els serveis, i les sales de reunions i activitats són a peu pla, facilitant l'entrada a persones amb diversitat funcional
- L'espai disposa de bucle magnètic per les activitats</t>
  </si>
  <si>
    <t>{"780":55.0,"781":45.0,"782":0.0}</t>
  </si>
  <si>
    <t>{"691":10.0,"692":55.0,"693":35.0}</t>
  </si>
  <si>
    <t>{"803":1.0,"694":20.0,"695":45.0,"696":25.0}</t>
  </si>
  <si>
    <t>{"691":40.0,"692":60.0,"693":0.0}</t>
  </si>
  <si>
    <t>{"697":125150.0,"698":0.0,"699":0.0,"700":27350.0}</t>
  </si>
  <si>
    <t>999-Bimensual</t>
  </si>
  <si>
    <t>N/D</t>
  </si>
  <si>
    <t>Ateneu L'Harmonia - Federació d'entitats socioculturals i de lleure de Sant Andreu de Palomar</t>
  </si>
  <si>
    <t>(2014) L’Ateneu L’Harmonia és un projecte de gestió comunitària, un model que parteix de la idea que l’equipament és un bé comú de la població. Creiem per tant que el territori té el dret i la responsabilitat de participar en la seva gestió, en tant que afecta la seva quotidianitat. És per això que el projecte cerca el consens i la màxima participació per part de persones, entitats i col·lectius. L’Ateneu és un espai per a la horitzontalitat, la implicació, la proximitat, l’assemblearisme, la sostenibilitat, la inclusivitat, la participació, la intergeneracionalitat i la igualtat. És també un espai sensible i positiu, crític amb allò establert, que facilita i garanteix la igualtat efectiva entre totes les persones i que, per tant, no permet el desenvolupament de dinàmiques i actituds racistes, sexistes, homòfobes, de caire feixista i militarista. L’Ateneu vol atendre amb especial atenció les inquietuds i necessitats de la població jove, oferint espai i protagonisme a les seves iniciatives.</t>
  </si>
  <si>
    <t>1- Generar un espai de trobada, sinergia i intercanvi d’experiències socials i 
culturals per a esdevenir un motor de transformació social, amb un 
enfocament intergeneracional i inclusiu.
2- Implicar de manera activa al veïnat, les entitats i els col·lectius vinculats 
al territori en la presa de decisions, dins el marc de la Gestió 
Comunitària.
3- Donar suport al teixit social i cultural de Sant Andreu de Palomar.
4- Generar i acollir una programació cultural de qualitat, transformadora, 
popular, accessible i adreçada a totes les persones.
5- Difondre i ser un referent en matèria de sostenibilitat ambiental.
6- Caminar cap a una major autogestió econòmica i fomentar i fer créixer 
l’economia social i solidària.
7- Concebre el projecte més enllà de l’espai físic que ocupa l’Ateneu.</t>
  </si>
  <si>
    <t>La seva principal motivació és la de ser un espai que ofereix propostes culturals transformadores, que fomenten el consum responsable i l’apoderament del teixit associatiu de Sant Andreu de Palomar. L’Harmonia es vol consolidar com 
 un espai obert a la participació, la trobada i l’intercanvi, així com esdevenir aixopluc i catalitzador de l’activitat social i cultural del territori.</t>
  </si>
  <si>
    <t>L’Ateneu L’Harmonia és un projecte de gestió comunitària, un model que  parteix de la idea que l’equipament és un bé comú de la població. Creiem per tant que el territori té el dret i la responsabilitat de participar en la seva gestió, 
en tant que afecta la seva quotidianitat. És per això que el projecte cerca el consens i la màxima participació per part de persones, entitats i col·lectius. L’Ateneu és un espai per a la horitzontalitat, la implicació, la proximitat, 
l’assemblearisme, la sostenibilitat, la inclusivitat, la participació, la intergeneracionalitat i la igualtat. És també un espai sensible i positiu, crític amb allò establert, que facilita i garanteix la igualtat efectiva entre totes les persones 
i que, per tant, no permet el desenvolupament de dinàmiques i actituds racistes, sexistes, homòfobes, de caire feixista i militarista. L’Ateneu vol atendre amb especial atenció les inquietuds i necessitats de la 
població jove, oferint espai i protagonisme a les seves iniciatives.</t>
  </si>
  <si>
    <t xml:space="preserve">https://ateneuharmonia.cat/lharmonia/descarregables/
https://ateneuharmonia.cat/gestio-comunitaria/
https://ateneuharmonia.cat/lharmonia/espais/normativa-cessio-espais/
</t>
  </si>
  <si>
    <t>Procés de reflexió estràtegic per millorar la participació i el repartiment de tasques i funcions dins de la Federació d'Entitats.</t>
  </si>
  <si>
    <t>Consolidar el procés de relleu i de repartiment de tasques iniciat l'any passat. Fomentar la participació a les comissions i per part de les entitats,</t>
  </si>
  <si>
    <t>Xarxa d'Espais Comunitaris (XEC), Plaforma de Gestió Ciutadana (PGC), Xarxa d'Economia Solidària de Sant Andreu (XES), Comissió de seguiment del Porta a Porta, Holó de Sant Andreu La Veïnal, Orquestra comunitària, Cultura i lleure en lluita, Trobada d’espais edunautes de Sant Andreu, Festes de la Primavera de Sant Andreu.</t>
  </si>
  <si>
    <t>Festes de la Primavera de Sant Andreu, Holó de Sant Andreu La Veïnal, Xarxa d'Espais Comunitaris (XEC) i Orquestra comunitària</t>
  </si>
  <si>
    <t>Participem de la Xarxa de Casals de Barri i Taula d'Equipaments Culturals de Sant Andreu. També ens hem iniciat com a espai del Servei Konsulta’m +22 i juntament amb aquest i amb els Referents de benestar emocional i salut comunitària (REBECs) dels CAPs del districte, hem
impulsat un espai grupal d’acompanyament emocional per a joves. S’han interessat i visitat l’Ateneu centres educatius públics com l’IES Vapor del Fil. També treballem alguns temes amb l'aula ambiental i per últim hem donat continuitat a la Xarxa Poètica amb altres equipaments culturals dels districte.</t>
  </si>
  <si>
    <t>Patrimoni Ciutadà</t>
  </si>
  <si>
    <t>No em fem.</t>
  </si>
  <si>
    <t xml:space="preserve">Diverses activitats socioculturals, com les Festes de la Primavera, el Grapa i Tina o l'(h)artmonia </t>
  </si>
  <si>
    <t xml:space="preserve">- Reforçar el vincle i l’articulació de sinergies amb diferents projectes a partir de converses, reunions i accions conjuntes al llarg de l’any (Orquestra Comunitària, la trobada d'espais edunautes de Sant Andreu i les Festes de la Primavera)
- Transversalitzar  el  treball  en  xarxa  en  diferents  jornades  i  actes  de  la  programació  cultural (la trobada intercomissions, trobada extensiva de la Federació d'entitats) 
- Promoure el suport mutu i seguir disponibles i  facilitant la infraestructura de l’Ateneu als projectes i entitats del territori (com per exemple a joves i estudiants)
</t>
  </si>
  <si>
    <t xml:space="preserve">Ens agradaria potenciar la relació amb col·lectius afins a les nostres línies de treball i estratègiques de Sant Andreu, així com mantenir els que hem participat enguany. Un dels nostres principals reptes des de l'inici és l'arrelament al territori i no deixarem de lluitar contra les contingències que ens anem trobant. És un dels nostres objectius principals d'existir. Intentem buscar sinergies i relació amb el territori a molts dels projectes que ens arriben. </t>
  </si>
  <si>
    <t xml:space="preserve">Orquestra comunitària </t>
  </si>
  <si>
    <t>Encara estem acompanyant al projecte.</t>
  </si>
  <si>
    <t>Festes de la primavera: diferents actes socioculturals obert a totes les entitats i veïnes del poble.
L'Aniversari de l'Ateneu: commemoració de l'aniversari de l'Ateneu i l'obtenció de la gestió comunitària i signatura del conveni. Diverses activitats lúdiques, festives i polítiques.
La Festa Major de Sant Andreu: activitats sociculturals per la festa major de San Andreu.
La calçotada: acte social, gastronòmic i revindicatiu que des dels seus inicis ha donat a conèixer el projecte al territori.
El 4 de fresques: cicle de 4 concerts grauïts de petit format a la fresca del Recinte de Fabra i Coats</t>
  </si>
  <si>
    <t>El servei de bar - cafeteria de l'Ateneu està gestionat per la cooperativa La Tempesta, membre de la XES.
Cooperativa de Consum Ecològic El Borró.
Quesoni
SePra
La Calaixera
A Granel
Trevol
En són alguns exemples.</t>
  </si>
  <si>
    <t xml:space="preserve">Trobada intercomissions. 
Replantejament de la nova forma d'organitzar-se de la Federació d'Entitats, mitjançant comissions de treball.
Creació d'un grup de treball per elaborar un protocol contra les agressions masclistes
</t>
  </si>
  <si>
    <t>A banda de continuar treballant plegades totes les propostes que rebem del territori, ens sembla interessant tenir una mirada actualitzada cap en fora i teixer noves aliances i sinergies amb altres col·lectius.
L'enfortiment i consolidació de les comissions i grups de treball del projecte.</t>
  </si>
  <si>
    <t>La Comissió Antiestigma.</t>
  </si>
  <si>
    <t>Creació del grup de treball per a l'elaboració d'un protocol contra les violències.
Sessió interna participativa sobre informalitats, participació i legitimitat</t>
  </si>
  <si>
    <t>Creació de la comissió de gènere i cures, amb la finalització del protocol i les formacions a la comunitats (entre d'altres).
Protocolització de la relació Federació d'entitats - Equip tècnic en quan fa al seguiment de les persones.</t>
  </si>
  <si>
    <t>{"780":45.0,"781":45.0,"782":0.0}</t>
  </si>
  <si>
    <t>{"691":20.0,"692":70.0,"693":10.0}</t>
  </si>
  <si>
    <t>{"803":0.0,"694":2.0,"695":20.0,"696":78.0}</t>
  </si>
  <si>
    <t>{"691":3.0,"692":5.0,"693":0.0}</t>
  </si>
  <si>
    <t>{"697":210825.03,"698":0.0,"699":0.0,"700":38229.01}</t>
  </si>
  <si>
    <t>{"780":69.0,"781":30.0,"782":1.0}</t>
  </si>
  <si>
    <t>{"780":40.0,"781":60.0,"782":0.0}</t>
  </si>
  <si>
    <t>771</t>
  </si>
  <si>
    <t>Núria Social</t>
  </si>
  <si>
    <t>(2016) El Núria Social d’Olot és un espai de gestió associativa que treballa per la transformació social, econòmica i ecològica i la dinamització sociocultural arreu de la comarca Som entitats dedicades a la gestió del canvi, l’economia social i solidària, l’educació en el lleure, la gestió cultural, la sobirania alimentària i el diàleg intercultural.</t>
  </si>
  <si>
    <t>PROPÒSIT: Compartir projectes i espai per l'autorealització i la dignificació del treball des del diàleg amb la comunitat a través d'un ecosistema creatiu generador de sobiranies.
1.1 Esdevenir un espai de trobada, social i de referència com a Hub/Pol Cooperatiu/ESS
1.2 Facilitar un espai pel diàleg intercultural, dinamització sociocultural i auto-organització juvenil
1.3 Promoure un consum responsable des de la recuperació de les sobiranies</t>
  </si>
  <si>
    <t>El Núria Social d’Olot és un espai de gestió associativa que treballa per la transformació social, econòmica i ecològica i la dinamització sociocultural arreu de la comarca
Som entitats dedicades a la gestió del canvi, l’economia social i solidària, l’educació en el lleure, la gestió cultural, la sobirania alimentària i el diàleg intercultural.</t>
  </si>
  <si>
    <t>Ofereix espais de participació i interrelació amb la comunitat. Els serveis que oferim estan enfocats a donar resposta a les necessitats de la comunitat. Promovem una cultura, un consum  i uns serveis allunyats del pur ús i demanda, sinó que hi hagi una corresponsabilitat i una autogestió d'aquestes. Estem en procés de formalitzar-ho de forma més legal i societària a través de l'associació i la campanya d'Amants del Núria.</t>
  </si>
  <si>
    <t xml:space="preserve">El portal del Núria Social, tenim la informació de les entitats, les activitats i propostes de sensibilització. </t>
  </si>
  <si>
    <t>https://nuriasocial.org/</t>
  </si>
  <si>
    <t>Per encisar la participació en diversitats utilitzem diferents metodologies:
- Convidar personalment a líders de comunitats dels marges en els esdeveniments que es realitzen
- Comunicar de forma inclusiva
- Preus reduïts o descomptes per actes amb impacte comunitari</t>
  </si>
  <si>
    <t>Una de les millores considerables de l'any 2022 és la consolidació de dues entitats més en el projecte: Primera Planta i Núria Cultural. Des dels inicis, el motor del Núria Social estava conformat per les entitats Arriant, M.Planagumà i Resilience.Earth. Durant aquest any, després de diferents anys donant suport en la seva creació i incubació, es sumen en la gestió associativa.</t>
  </si>
  <si>
    <t xml:space="preserve">Durant aquests anys hem funcionat en el format associatiu. Actualment, ens trobem en un moment que ens plantegem créixer en format cooperatiu, constituint una cooperativa de segon grau de serveis, no solament per les entitats que en formem part, sinó també amb la voluntat d'estar al servei d'entitats d'ESS de la Garrotxa. </t>
  </si>
  <si>
    <t>Xarxes i plataformes:
- Xarxa d'Economia Solidària de la Garrotxa
- L'Artiga Coop
- Coordinadora d'ONG's Solidàries
- B+ sumem des dels barris (Ajuntament d'Olot)
- Xarxa d'entitats de la Garrotxa
- Federació d'Ateneus de Catalunya
- Xarxa Pols Cooperatiu i d'ESS
- Bicis Actives, iniciativa comunitària
Projectes i activitats:
- Punt jove, punt de trobada per l'auto-organització juvenil
- Jornades d'eines i autodefensa feminista 
- Civichub i La Grimpada, itineraris formatius d'ESS
- Ull viu, cinema social amb col·laboració d'entitats locals 
- Alfa Beta Lab, coworking artístic</t>
  </si>
  <si>
    <t>Xarxes i plataformes:
- Xarxa d'Economia Solidària de la Garrotxa
- L'Artiga Coop
- Xarxa d'entitats de la Garrotxa
- Xarxa Pols Cooperatiu i d'ESS
- Bicis Actives, iniciativa comunitària
Projectes i activitats:
- Punt jove, punt de trobada per l'auto-organització juvenil
- Jornades d'eines i autodefensa feminista 
- Civichub i La Grimpada, itineraris formatius d'ESS
- Ull viu, cinema social amb col·labora</t>
  </si>
  <si>
    <t xml:space="preserve">Col·laborem amb Olot Cultura, per difondre la programació conjunta. 
Col·laborem amb el Consorci d'Acció Social de la Garrotxa i l'àrea de joventut per treballar en una direcció conjunta amb les persones que s'atenen. </t>
  </si>
  <si>
    <t>Col·laborem amb la Xarxa d'Economia Solidària de la Garrotxa, l'Associació d'artesanes La Iera i el supermercat cooperatiu L'Artiga amb la cessió d'espais per a la celebració d'assemblees i trobades, o la coorganització de xerrades sobre economia solidària i sobirania alimentària, entre d'altres.</t>
  </si>
  <si>
    <t xml:space="preserve">El Punt jove, és un dels projectes que han sorgit de l'escolta de la comunitat de joves que tenen necessitat de generar projectes, tenir espais físics i de trobada i organitzar actes de cultura. </t>
  </si>
  <si>
    <t xml:space="preserve">- Urban Culture, un grup de joves que promouen la cultura urbana
</t>
  </si>
  <si>
    <t>- Xarxa Pols Cooperatius d'ESS. Participació i impuls de la xarxa de pols cooperatius d'ESS, dirigida a diferents pols de Catalunya. 
- Punt Jove. Organització d'actes culturals i trobades socials entre joves per donar resposta a les necessitats que es troben, en el qual s'ha pogut generar la sol·lvència suficient per liderar Pegàs de Foc, el programa Ocell de Foc de Ripollès, Garrotxa, Alt i Baix Empordà. 
- Els divendres al Núria. 33 concerts/espectacles els Divendres al Núria amb una mitja de 60 persones per esdeveniment.
- Ull viu, 9 sessions de cinema social mensual amb una mitja de 38 persones per sessió.</t>
  </si>
  <si>
    <t>La XES Garrotxa, que té seu en el Núria Social, i que és part impulsora de la xarxa. La xarxa hi formen part 53 entitats de la Garrotxa. Es poden visualitzar en aquest enllaç: https://xes.cat/garrotxa/</t>
  </si>
  <si>
    <t xml:space="preserve">Una de les activitats que cohesiona més la comunitat del Núria Social és la participació a les barraques de Festes del Tura. Les barraques que compartim amb altres entitats, i alhora la base social del Núria social també hi participa. Després de les festes, organitzem un dinar popular amb totes les persones que hi han participat de la comunitat, i aquest fet, reforça el sentiment de pertinença. 
</t>
  </si>
  <si>
    <t xml:space="preserve">És un del principals temes que sorgeixen en els nostres reunions: com formalitzar el vincle de la comunitat del Núria Social, ja sigui amb una campanya d'amants del Núria o altres estratègies de generar dinàmiques de participació i comunitat. Sentim que la participació pot ser més puntual del que desitgem i el que realment pot ser transformador pel barri. Cada any anem avançant en aquest tema, i per això, cada any ens anem platejant formules d'obertura. </t>
  </si>
  <si>
    <t xml:space="preserve">Durant aquest 2022, s'han donat sessions internes de gestió emocional i de cohesió d'equip. Tanmateix, la nova incorporació de la cantina de Primera Planta ha donat la oportunitat que el producte sigui de proximitat, vegà i el màxim agroecològic possible. </t>
  </si>
  <si>
    <t>Nodrir uns espais de coordinació amb la responsabilitat distribuïda 
Espais de coneixença i cohesió d'equips.</t>
  </si>
  <si>
    <t>{"780":59.0,"781":40.0,"782":1.0}</t>
  </si>
  <si>
    <t>{"691":30.0,"692":55.0,"693":5.0}</t>
  </si>
  <si>
    <t>{"803":20.0,"694":20.0,"695":30.0,"696":30.0}</t>
  </si>
  <si>
    <t>{"691":2.0,"692":3.0,"693":0.0}</t>
  </si>
  <si>
    <t>{"697":0.0,"698":72134.13,"699":0.0,"700":107225.0}</t>
  </si>
  <si>
    <t>{"780":65.0,"781":30.0,"782":5.0}</t>
  </si>
  <si>
    <t>769</t>
  </si>
  <si>
    <t>73</t>
  </si>
  <si>
    <t>72</t>
  </si>
  <si>
    <t>{"780":60.0,"781":40.0,"782":0.0}</t>
  </si>
  <si>
    <t>Casal Font d'en Fargues</t>
  </si>
  <si>
    <t>(0) Casal de Barri Comunitaria</t>
  </si>
  <si>
    <t>Millorar les condicions de vida de les persones, independentment de la seva vinculació al Casal.
Ser un espai de trobada per totes les persones del barri, sigui quin sigui el seu perfil i procedència.
Fomentar la vida associativa i la participació ciutadana en els afers del Casal.
Mantenir uns vincles estrets amb el sistema comunitari del barri (equipaments, escoles, serveis de salut, serveis socials, etc.)
Ser proactius, sortir a buscar als veïns i veïnes, grups, entitats, projectes… del barri</t>
  </si>
  <si>
    <t>El Casal és principalment un espai d'acollida i suport per als projectes comunitaris del barri, entitats i grups. En segon lloc un espai de difusió cultural i per últim s'hi fan també activitats formatives.</t>
  </si>
  <si>
    <t>Reforçant els projectes i iniciatives dels veïns i veines i oferint activitats culturals que fomenten la reflexió i el pensament crític.</t>
  </si>
  <si>
    <t xml:space="preserve">Els càrrecs de la Junta tenen una duració de 4 anys </t>
  </si>
  <si>
    <t>www.casalfontdenfargues.cat</t>
  </si>
  <si>
    <t>Comissio de Manteniment de l equipament</t>
  </si>
  <si>
    <t xml:space="preserve">Canvi de model de Governança: assemblees obertes, comissio programació, etc
Coordinació amb l'AVV, incorporant una persona com a enllaç a la Junta de l'ACFF
Comissió estratègica: amb dinàmiques de participació amb els responsables de les entitats i grups vinculats </t>
  </si>
  <si>
    <t xml:space="preserve">Transparència, penjar tots els documents que ja tenim a la web
Convidar de forma proactiva als usuaris del Casal als espais de participacio i decisio, com a minim l Asssemblea
Millorar en les reunions la gestio dels torns de paraula i l'us del temps
</t>
  </si>
  <si>
    <t>Projecte Radars (atenció persones grans)
Escola de Salut per la Gent Gran
Festival Empodera't
Cap Infant enrrere: projecte d'acompanyament escolar.
Passaport Edunauta
Jazz Tast
Barcelona Districte Cultural
Cicle de musica Classica d'Horta Guinardó
Cicle Contra el Silenci (especific 2022)
Mostra de Teatre Horta Guinardó
Hort Comunitari
Raconet Font d'en Fargues (grup telegran d'intercanvi)
Plataforma de Gestió Ciutadana
Xarxa de Casals de Barri de Barcelona (municipal)
Butlletí del Barri
Festa Major</t>
  </si>
  <si>
    <t>"Festival Empodera't
Cap Infant enrrere: projecte d'acompanyament escolar.
Passaport Edunauta"
Cicle Contra el Silenci (especific 2022)
Butlletí del Barri
Festa Major
Escola de Salut
Mostra de Teatre</t>
  </si>
  <si>
    <t>Cap Infant Enrrera
Radars i Escola de Salut per Gent Gran
Passaport Edunauta
Festival Empodera't
Projecte Amunt</t>
  </si>
  <si>
    <t>Projecte Radars,: col.laboracio amb les farmacies</t>
  </si>
  <si>
    <t>Hort Comunitari
Programació Cultural del Casal durant tot l'any
Trobada Intergeneracional de Dones</t>
  </si>
  <si>
    <t xml:space="preserve">Coordinació amb l'AVV
Col.laboració amb Escoles d'Educació Especial
Realització d'activitats conjuntes amb l'Escola Municipal de Musica
</t>
  </si>
  <si>
    <t>Col.laborar en l'arrelament amb el Casal de Joves i implicar-los en la participació al projecte
Mantenir i enfortir el treball conjunt amb l'Escola de Música
Mantenir i incrementar la col.laboració amb les Escoles publiques
Estudiar possibles col.laboracions amb l'IES Ferran Tallada per temes de pràctiques</t>
  </si>
  <si>
    <t>Casal de Joves
Las Llama Choir: cor modern
Grup de dones funky sisters</t>
  </si>
  <si>
    <t>Cap Infant Enrere: Acompanyament Escolar</t>
  </si>
  <si>
    <t>Cicle Contra el Silenci: 
Festa Major:
Pastorets:
Festival Internacional de Curmetratges
Casal Gent Gran: re surgiment!</t>
  </si>
  <si>
    <t>Arç Cooperativa
Consell d'Associacions de Barcelona
Consell de la Joventud d'Horta
Opcions
La Directa
Som Connexio</t>
  </si>
  <si>
    <t>Tenim com a objectiu estrategic treballar per que el projecte sigui més inclussiu, hem iniciat accions especifiques per seguir avançant</t>
  </si>
  <si>
    <t>El Equipament es accesible per persones amb mobilitat reduida, fins i tot el escenari del Teatre
També tenim bucle magnétic que es pot activar a algunes activitats</t>
  </si>
  <si>
    <t>Tenim molts protocols de funcionament, no del tot actualitzats</t>
  </si>
  <si>
    <t>{"780":61.0,"781":39.0,"782":0.0}</t>
  </si>
  <si>
    <t>{"691":2.0,"692":30.0,"693":68.0}</t>
  </si>
  <si>
    <t>{"803":72.0,"694":3.0,"695":25.0,"696":0.0}</t>
  </si>
  <si>
    <t>{"691":1.0,"692":4.0,"693":0.0}</t>
  </si>
  <si>
    <t>{"697":179604.14,"698":0.0,"699":0.0,"700":20616.77}</t>
  </si>
  <si>
    <t>74</t>
  </si>
  <si>
    <t>{"780":50.0,"781":50.0,"782":0.0}</t>
  </si>
  <si>
    <t>Casal de Barri Prosperitat</t>
  </si>
  <si>
    <t>(1988) Equipament sociocultural de proximitat</t>
  </si>
  <si>
    <t>a) Potenciar la participació ciutadana en la gestió del Casal de Barri.
b) Participar en la dinamització sociocultural del barri de Prosperitat i la seva zona d'influència, fomentant i potenciant la xarxa associativa del territori.
c) Promoure activitats i serveis socioculturals en el conjunt de la població.
d) Continuar potenciant el Casal com a espai de relació i trobada.
e) Potenciar la sala d’oci com a espai cultural, d’informació i comunicació de totes les persones vinculades al Casal.</t>
  </si>
  <si>
    <t>El Casal de Barri Prosperitat se centra en dues línies principals d'actuació. Per una banda, l'acompanyament al teixit associatiu del territori, mitjançant tant la col·laboració directa en els diferents projectes de col·lectius i entitats com la cessió de recursos (espais, materials, suport de l'equip de treball, etc.); per l'altra banda, la dinamització sociocultural del barri, especialment enfocada a desenvolupar una programació artística de proximitat, accessible, diversa, de qualitat i adreçada a tots els públics.</t>
  </si>
  <si>
    <t>En l'àmbit social, el Casal facilita la tasca de la xarxa associativa del barri i el districte, tot donant suport a entitats i moviments de tota mena, posant a disposició dels col·lectius l'equipament i els seus recursos. Des del vessant cultural, apostem per la democràcia cultural i per una escena artística local viva. En definitiva, mitjançant la gestió comunitària, el Casal treballa perquè siguin les mateixes veïnes, des de l'organització i la participació, les que decideixen quines fites volen assolir col·lectivament, i de quina manera volen fer-ho.</t>
  </si>
  <si>
    <t>Segons els estatuts de l'entitat gestora, les persones escollides en Assemblea General per a la Junta Directiva exerceixen el seu càrrec durant un període de quatre anys, sense perjudici que puguin ser reelegides.</t>
  </si>
  <si>
    <t>Web entitat gestora: peca2.org
Web equipament: casalprospe.org</t>
  </si>
  <si>
    <t>Ens agradaria destacar aquí el procés de preparació del 35è aniversari de l'equipament, amb la creació d'una comissió nova que ha funcionat com a grup motor dels actes, i que ha implicat la revisió i millora de diverses àrees de treball internes del Casal.</t>
  </si>
  <si>
    <t>Un dels aspectes que volem millorar en aquest sentit és reforçar l'aspecte comunitari en l'elaboració del pròxim projecte de gestió del Casal (per al període 2024-2025), tractant que sigui fruit d'un procés participatiu el més ampli i inclusiu possible.</t>
  </si>
  <si>
    <t>Coordinadora Feminista de Nou Barris, Coordinadora Antifeixista de Nou Barris, Sopes del Món Mundial, Prospe Beach, Coordinadora Infantil de Prosperitat, Coordinadora Cultural de Nou Barris, Festa Major de Prosperitat, Promosalut, Festival Flamenco de Barrio, Feria de Abril de Prosperitat, Sant Xibeco (festes d'hivern), Xarxa d'Equipaments Comunitaris de Barcelona, Plataforma de Gestió Cívica de Barcelona, Plataforma de Gestió Cívica de Nou Barris, Taula Jove de Nou Barris, Festival de Cinema Centreamericà Ícaro, Festival de Teatre Amateur de Barcelona, Jornades per la Llengua Aragonesa, Concurs de Fotografia Josep Antón Cordoncillo.</t>
  </si>
  <si>
    <t>Prospe Beach, Coordinadora Infantil de Prosperitat, Coordinadora Cultural de Nou Barris, Festa Major de Prosperitat, Promosalut, Festival Flamenco de Barrio, Sant Xibeco (festes d'hivern), Concurs de Fotografia Josep Antón Cordoncillo.</t>
  </si>
  <si>
    <t>- Els dos CAP més pròxims al Casal formen part de la xarxa Promosalut, en la qual també participem.
- El Festival Flamenco de Barrio es realitzà amb la col·laboració de diversos equipaments del districte: Ateneu Popular 9 Barris, Casal de Joves Prosperitat, Casal de Barri Verdum, Biblioteca Les Roquetes-Rafa Juncadella i nosaltres.</t>
  </si>
  <si>
    <t>- Durant la Festa Major de Prosperitat es demana la col·laboració dels comerços, mitjançant la publicitat del diari de festes. Molts comerços també hi col·laborem amb la programació directa d'actes.</t>
  </si>
  <si>
    <t>- Mitjançant les xarxes socials hem sigut conscients que hi havia un conflicte amb part del veïnat per les activitats al carrer (pel soroll, principalment), el qual poguérem treballar a partir d'aquí.
- L'assemblea setmanal de la comissió gestora és un espai obert al veïnat en el qual rebem moltíssimes propostes d'activitats que acabem coorganitzant. Aquest any, destaquen un homenatge als músics del barri i el festival de cinema centreamericà Ícaro.
- Des del punt d'informació es recullen també molts comentaris i peticions, els quals hem tingut en compte especialment per a la programació de tallers.
- Les dinamitzadores del Casal també han recollit peticions d'entitats que es reuneixen al Casal i de les quals participem. Per exemple, es va dnar suport com a equipament na la vaga feminista del 8M a partir d'una petició de la Coordinadora Feminista de 9 Barris.</t>
  </si>
  <si>
    <t>Des de la Plataforma de Gestió Cívica de Nou Barris, s'ha fet un treball intens per consensuar una bateria d'indicadors amb el Districte, de cara a les memòries d'activitats i la justificació de la subvenció. Considerem que s'ha fet una feina important en aquest sentit.</t>
  </si>
  <si>
    <t>Tot i la feina feta a la Plataforma de Gestió Cívica de Nou Barris, la càrrega de feina del dia a dia del Casal no sempre permet participar tant com ens agradaria en espais de gestió o coordinació a escala de districte o ciutat. És un punt que ens agradaria millorar.</t>
  </si>
  <si>
    <t>- Prospe Beach: durant tres setmanes de juliol, la plaça Ángel Pestaña s'ompli de sorra i s'hi celebren diverses activitats culturals i esportives (cinema a la fresca, concerts, torneigs de vòlei, activitats infantils…) adreçades a tot el barri.
- Festa Major: l'esdeveniment més important del cicle de festes populars té lloc a finals de maig i principis de juliol, i en la seva organització hi participa gairebé tot el teixit social del territori.
- Flamenco de Barrio: un festival gratuït de música flamenca impulsat pel Casal i en el qual participen diversos equipaments del districte de Nou Barris (Ateneu Popular 9 Barris, Casal de Joves Prosperitat, Casal de Barri Verdum i Biblioteca Les Roquetes-Rafa Juncadella).
- Túnel del Terror: la comissió de Nit d'Ànimes del Casal treballa durant molts mesos en l'organització d'aquesta activitat adreçada principalment a públic familiar i franja jove. Amb un passi infantil al matí i un de general a la tarda, aquest any hi participaren més de 2.000 persones.
- Homenatge als músics del barri: al maig vam coorganitzar (juntament amb el veïnat) un homenatge a diversos músics de Prosperitat morts recentment. L'acte va durar tot el dia, amb concerts al matí i a la tarda, tant al Casal com al carrer, diverses activitats complementàries i molta participació del veïnat.</t>
  </si>
  <si>
    <t>Fundació Pare Manel (repartiment cartelleria Casal), Economat Roquetes (col·laboracions puntuals en activitats dutes a terme al Casal), Associació Juvenil Sociocultural Roket Projecte (col·laboració en activitats a nivell de districte), Teatracció (col·laboració en campanyes de sensibilització), Associació Juvenil Sociocultural de Prosperitat (col·laboració en projectes a nivell de barri i districte).</t>
  </si>
  <si>
    <t>Respecte de l'any passat, hem assolit més participació de representants dels col·lectius i comissions del Casal als espais tècnics o de decisió.</t>
  </si>
  <si>
    <t>La manca d'espais al Casal és el principal repte a l'hora d'acollir o impulsar nous projectes a l'equipament, ja que actualment els usos del Casal han arribat gairebé al seu límit, la qual cosa implica que no sempre podem donar el suport que ens agradaria a les noves propostes. És una de les coses que hem de repensar des dels espais de participació.
Per altra banda, la disposició espacial de l'equipament, la presència del bar, l'ús dels lavabos, el volum d'activitat que tenim, les nombroses programacions al carrer i altres factors fan molt difícil determinar el nombre real d'usuaris que tenim (la quantitat que hem indicat línies amunt és probablement bastant inexacta). De fet, estem treballant per millorar la recollida d'indicadors de l'equipament.</t>
  </si>
  <si>
    <t>Hem revisat i actualitzat el protocol d'actuació davant d'agressions masclistes i LGTBI-fòbiques, tractant de fer-lo més eficaç i que més persones de l'entorn de l'equipament n'estiguin assabentades.</t>
  </si>
  <si>
    <t>La gestió i promoció de la diversitat a l'equipament, així com la revisió de la seva accessibilitat.</t>
  </si>
  <si>
    <t>{"691":10.0,"692":40.0,"693":40.0}</t>
  </si>
  <si>
    <t>{"803":0.0,"694":10.0,"695":10.0,"696":80.0}</t>
  </si>
  <si>
    <t>{"691":1.0,"692":11.0,"693":4.0}</t>
  </si>
  <si>
    <t>{"697":285668.0,"698":0.0,"699":0.0,"700":29085.0}</t>
  </si>
  <si>
    <t>{"780":65.0,"781":35.0,"782":0.0}</t>
  </si>
  <si>
    <t>Associació Arcàdia de Can Batlló</t>
  </si>
  <si>
    <t>(2019) Projecte institut escola autogestionari</t>
  </si>
  <si>
    <t xml:space="preserve">ELS FINS DE L’ASSOCIACIÓ: 
1.	Donar suport al centres educatius autogestionaris i cooperatius, que es concretarà en la recerca de recursos, en la organització d’esdeveniments culturals i en l’organització de formacions en l’àmbit socioeducatiu.
2.	Fomentar i difondre la renovació pedagògica
3.	Fomentar el cooperativisme autogestionari
4.	Donar suport a projectes que compleixin la Triple A (autogestió en la gestió, autogestió organitzativa i autogestió en l’aprenentatge)
5.	Promocionar accions de caire reivindicatiu afins als objectius de l’associació 
QUÈ FEM? 
1.	Serveis educatius
2.	Espai infantil i familiar per la conciliació laboral i formativa (Petita Arcàdia)
3.	Atenció a infància en risc d'exclusió social.
4.	Canguratges col·lectius i individuals.
5.	Espais de cures mòbils per esdeveniments, xerrades, assemblees, formacions 
6.	Repàs de competències bàsiques. 
7.	Tallers educatius i artístics.
8.	Assessorament i orientació en l'atenció de la infància a la llar. 
9.	Suport en l'enxarxament comunitari. 
10.	Dinamització d'espais. 
11.	Facilitació de processos col·lectius per adultes i infància. 
12.	Formació de formadores. 
13.	Accions educatives dins el marc LGTBI. 
</t>
  </si>
  <si>
    <t>Impulsat des de 2009 per un col·lectiu de mestres, actualment funciona en un espai provisional com escola infantil de 0-6 anys, ubicat a una de les antigues masies del recinte de Can Batlló.
L’Arcàdia actual és un espai de 400 m2 on la comunitat de peques (0-6 anys) aprèn i conviu amb els principis de la llibertat responsable, la igualtat, la solidaritat, l’ajuda mútua i el respecte, juntament amb una didàctica obrerista on el treball manual de les feines quotidianes té el mateix valor que el treball intel·lectual i el creixement personal; Arcàdia és educació integral.</t>
  </si>
  <si>
    <t>Generalitzar la cooperació i la justícia social mitjançant l’autoorganització, la mancomunió de la capacitat de treball i consum de les persones i la col·lectivització del fruit d’aquest esforç. Estendre i reproduir pràctiques polítiques comunitàries emancipadores i substitutòries de les lògiques del sistema hegemònic capitalista, racista i patriarcal. Desenvolupar un model d’organització social solidari i corresponsable amb el medi natural i social. Apostar per la dimensió local com l'escala des d’on desenvolupar una economia plural i democràtica que impulsi processos d’enfortiment social i econòmic de proximitat. Impulsar la perspectiva feminista de les relacions econòmiques enteses com un mitjà per a la resolució de necessitats col·lectives basades en els principis de justícia i equitat. Reconèixer el valor del treball i la vida en comú com a instrument per al desenvolupament de les capacitats humanes i la realització personal. Afirmar la vulnerabilitat de la vida humana i reconèixer la importància del treball domèstic, reproductiu i de cures per al seu sosteniment.</t>
  </si>
  <si>
    <t xml:space="preserve">https://arcadiacb.info/
</t>
  </si>
  <si>
    <t>Parelles d'ajuda mútua, traducció de documents, acompanyament personalitzat</t>
  </si>
  <si>
    <t>Parelles d'ajuda mútua, espais de cures per petites mentre es fan les assemblees.</t>
  </si>
  <si>
    <t>Aprofondir en el foment de la participació activa de les persones amb menys capacitat o capital cultural</t>
  </si>
  <si>
    <t>Can Batlló, XEC, XES, Comunalitat de Sants, Impuls Cooperatiu, Escoleta Popular de Sants, mercat de pages</t>
  </si>
  <si>
    <t>Can Batlló, Comunalitat de Sants i Impuls Cooperatiu</t>
  </si>
  <si>
    <t>Escola Popular de Sants, Escoles del barri (equip directiu i professorat)  en el marc d'infància i desnonaments.</t>
  </si>
  <si>
    <t>Cooperatives del barri (Ciutat Invisible, Abarka, Top Manta, Escola Popular, Psicoopera,Coopnet etc).</t>
  </si>
  <si>
    <t>La principal necessitat detectada i en la que estem treballant conjuntament al barri es sobre infancia i desnonaments.</t>
  </si>
  <si>
    <t>Acompanyament a la Massana i desenvolupament de la Xarxa d'Educació i Cures, intensificació treball amb el Grup d'Habitatge de Sants</t>
  </si>
  <si>
    <t>Seguir amb les línies de treball plantejades.</t>
  </si>
  <si>
    <t xml:space="preserve">Xarxa d'educació i cures , Antiga Massana, Comunalitats de Sants (cominté activador)
</t>
  </si>
  <si>
    <t>Xarxa d'educació i cures, Antiga Massana, Comunalitats de Sants (cominté activador)</t>
  </si>
  <si>
    <t>Espai d'atenció a la infància PetitArcàdia
Espais de cures mòbils.
Participació amb infància davant desnonaments
Formacions per professionals de l'educació
Assessorament i suport a espais comunitaris</t>
  </si>
  <si>
    <t>XEC (Xarxa d’Espais Comunitaris) Impuls Cooperatiu de Santa (Xarxa Territorial
de la XES)
Projecte de conciliació laboral i social en entorns amb risc d’exclusió amb: La
Borda, Lleialtat Santsenca, Escola Comunitàra de formació permanent -La Troca,
Escola Popular de La Bordeta, Grup d’Habitatge de Sants, Grup d’Habitatge de
Les Corts, Assemblea del Barri de Sants (ABS)
Projecte de conciliació participativa en entorns comunitaris i cooperatius amb: La
Borda, Impuls Cooperatiu de Sants, Coòpolis, L’Etnogràfica, Can Batlló, Trama
SCCL, CoopNet SCCL
Projecte d’implicació de la infància en processos participatius d’espais
col·lectius/comunitaris (La Borda i La Model): Lacol, La Borda, La Ciutat Invisible
Fons cooperatiu d’emergència social i sanitària: Coop57
Aliances sociopolítiques del sector: Sindillar, Gimnàs Social Sant Pau, grup
“Intercooperem al sector de les cures”, La Pinya, Grupo Antígona.
Cooperació i colaboración amb: CoopNet SCCL; serveis socials de Sants i La
Marina.
Entitats de les que participem activament: Impuls cooperatiu de Sants. Can Batlló,
Educoop
Aliances de barri: Lleialtat Santsenca, Coòpolis, Serveis socials de Sants, Can
Batlló, La troca, Escola Popular.
Aliances de ciutat: La Fusteria de Vallcarca, Associació de veïnes i comerciants
del carrer Avinyó, plataforma “El borsí per al barri”, sindicats minoritaris, Can Vies, Papeles para todos,
Aliances a Catalunya: Can Tonal (Vilamajor), Els nou Rals, Els Timbres
(Viladecans), Ateneu Popular La Paquita (Figueres) Projectes de llibres solidaris:
Descontrol editorial, Negres Tempestes
Indiqueu els projectes específics no relacionats en els apartats anteriors
relacionats amb l’àmbit de l’economia, social, solidària i comunitària.
Anomeneu les entitats sòcies i una breu descripció d’en què consisteix la
relació.
Aval social i econòmic del projecte Escuma Assessoraments sobre el programa de
Patrimoni Ciutadà i Gestió Comunitària a: Sindicat de Manters, Fusteria de
Vallcarca i Arquitectures Col·lectives (Mallorca), Cal Suís (Esplugues de
Llobregat) Construcció d’un espai infantil comunitari a Can Batlló: MUT/ETSAV
Sòcies de: La Directa, Coop57, Impuls Cooperatiu de Sants, Can Batlló Fira de
consum responsable de Barcelona</t>
  </si>
  <si>
    <t>Assessoraments a altres espais i ajuda a la millora de la participació en els espais on participem.</t>
  </si>
  <si>
    <t>Seguir treballant en aquestes línies.</t>
  </si>
  <si>
    <t>Seguiment cas per cas</t>
  </si>
  <si>
    <t>Som un projecte educatiu i acollim tota la diversitat. El principal mecanisme és la formació professional i un clima on no es jutja a les persones. A part, fem adaptacions curriculars i plans personalitzats, acompanyem a les Unitats de Convivència en la criança en la diversitat i, evidentment, l'espai està adaptat fisicament.</t>
  </si>
  <si>
    <t>Hem millorat l'estalvi energètic i l'ús de l'aigua així com s'està fomentant l'abastiment de productes de proximitat.</t>
  </si>
  <si>
    <t>Esperem mantindre l'abastiment de productes de proximitat.</t>
  </si>
  <si>
    <t>{"780":32.0,"781":15.0,"782":3.0}</t>
  </si>
  <si>
    <t>{"691":15.0,"692":84.0,"693":1.0}</t>
  </si>
  <si>
    <t>{"803":0.0,"694":0.0,"695":100.0,"696":0.0}</t>
  </si>
  <si>
    <t>{"691":0.0,"692":6.0,"693":0.0}</t>
  </si>
  <si>
    <t>{"697":0.0,"698":41394.47,"699":0.0,"700":41170.69}</t>
  </si>
  <si>
    <t>{"780":16.0,"781":14.0,"782":0.0}</t>
  </si>
  <si>
    <t>{"780":80.0,"781":15.0,"782":5.0}</t>
  </si>
  <si>
    <t>{"780":95.0,"781":5.0,"782":0.0}</t>
  </si>
  <si>
    <t>Secretariat d'entitats de Sants, Hostafrancs i la Bordeta</t>
  </si>
  <si>
    <t>(1984) Federació territorial d'entitats</t>
  </si>
  <si>
    <t xml:space="preserve">Els objectius que fonamenten el Secretariat són:
Treball cooperatiu: realització de tasques amb un objectiu comú, amb una interdependència i un lideratge compartit entre les diferents àrees del Secretariat i també amb els seus grups d’interès (entitats, societat, ciutadania, etc.). 
Vocació de servei: cerca de la plena satisfacció de les necessitats i les expectatives dels usuaris, entitats i, en general, de la societat i el territori, actuant sempre segons la missió i els valors del Secretariat. 
Cultura catalana: defensa de la identitat, història, llengua i tradicions catalanes, fent-ne ús, difusió i donant exemple entre les persones usuàries, entitats i ciutadania.  
Igualtat: reconeixement de totes les diferències possibles entre persones (per gènere, ètnia, procedència, per diversitat funcional, etc.) i tractament d’aquestes per igual.
Transparència: claredat i comportament ètic en el disseny, gestió i implantació de tots els processos formatius i de desenvolupament de persones. 
Sostenibilitat: cerca continuada de l’eficiència i l’aprofitament total dels recursos existents (tant materials com de temps) en el disseny, gestió i implantació de tots els processos formatius i de desenvolupament de persones. 
Participació: implicació plena en la formació de tots els agents possibles que formen part del Secretariat.
</t>
  </si>
  <si>
    <t>Els serveis:
Serveis a la carta. Serveis personalitzats, a mida
Assessorament. Assessorament en projectes, sol•licitud de subvencions, formació.
Comunicació. Buidatge de diaris oficials, difusió d’activitats
Funcionament. Fotocòpies, tarimes, taules i cadires, cobertura de dèficits, secretaria, cessió d’espais de reunió i d’activitats
Préstec de materials. Màquina xapadora, graelles, paracaigudes, inflador de globus
Lloguer de materials. El lloguer de materials és a preus molt assequibles. Carpes, generador, equip música i projector.
Espais de coordinació:
•TAULA INTERCULTURAL
Espai de reflexió de la diversitat cultural dels nostres barris on es treballa per impulsar projectes comuns entre les entitats autòctones i entitats de persones immigrades, afavorint el treball en xarxa i el treball intercultural.
•TAULAD’ESPORTS
Les activitats de la taula se centra en el debat i la reflexió en les activitats esportives de la població en edat escolar i en la disponibilitat d’espais esportius suficients i adients per a les activitats de les entitats. El projecte Sants Esports és el projecte principal de la taula.
•TAULA DE GENT GRAN
Coordinació de les dues aules de formació de gent gran de Sants, Hostafrancs i la Bordeta amb l’objectiu de donar suport a la seva gestió i coordinar l’acte unitari biennal de cloenda del curs formatiu.
•TAULA D’ÚS SOCIAL DE LA LLENGUA CATALANA
La taula te en marxa diferents projectes i activitats que fomenten l’ús social de la llengua catalana (Projecte Parlem, Xerrem i Correllengua) i al mateix temps acollir noves propostes que puguin sorgir.
•COMISSIONS ORGANITZADORES PROJECTE COTXERES-CASINET.
 Espais de treball en els què les entitats participen en la preparació i disseny d’activitats que formen part de la programació dels centres cívics Cotxeres de Sans i Casinet d’Hostafrancs que el Secretariat gestiona.
*TAULA SOCIAL
En el moment actual, és de vital importància que les entitats que treballen en tasques d’atenció social tinguin un espai on poder compartir projectes, sumar esforços i poder arribar a més població que es troba en una situació de fragilitat o vulnerabilitat
-Gestió esportiva de les instal·lacions que gestionem donant suport a les entitats i clubs esportius</t>
  </si>
  <si>
    <t>Cohesiona el territori
Crea sinèrgies entre les entitats
Projectes comunitàris</t>
  </si>
  <si>
    <t>{"780":66.0,"781":32.0,"782":0.0}</t>
  </si>
  <si>
    <t>{"691":15.0,"692":35.0,"693":50.0}</t>
  </si>
  <si>
    <t>{"803":0.0,"694":5.0,"695":12.0,"696":55.0}</t>
  </si>
  <si>
    <t>{"691":35.0,"692":63.0,"693":66.0}</t>
  </si>
  <si>
    <t>[Ljava.lang.Integer;@6938b124</t>
  </si>
  <si>
    <t>[Ljava.lang.Integer;@26f524b9</t>
  </si>
  <si>
    <t>[Ljava.lang.Integer;@399834c1</t>
  </si>
  <si>
    <t>[Ljava.lang.Integer;@2017e565</t>
  </si>
  <si>
    <t>POLIESPORTIU VALLDAURA</t>
  </si>
  <si>
    <t>(1979) ACTIVITAT SOCIO-ESPORTIVA</t>
  </si>
  <si>
    <t>OFERTAR ACTIVITATS ESPORTIVES ALS VEÏNS I VEÏNES DE PROSPERITAT.
FOMENTAR LA PRÀCTICA ESPORTIVA ACCESIBLE ECONÒMICAMENT.
COHESIÓ DE LES ENTITATS ESPORTIVES USUÀRIES, ENTRE ELLES I AMB LA RESTA D'ENTITATS DEL BARRI I DISTRICTE.
MILLORAR L'OFERTA ESPORTIVA I ARRIBAR A TOTS ELS SECTORS D'EDAT.</t>
  </si>
  <si>
    <t xml:space="preserve">ENTRENAMENTS
PARTITS COMPETICIÓ
EDUCACIÓ FÍSICA LECTIVA D'ESCOLES I INSTITUTS
ACTIVITATS EXTRAESCOLARS AFES
CLINICS
TORNEJOS
CASALS DE SETMANA SANTA I NADAL
CASAL D'ESTIU
FESTIVALS I DIADES FI DE CURS D'ENTITATS USUÀRIES
CESIONS D'ÚS PUNTUALS PER ACTIVITATS ESPORTIVES I NO ESPORTIVES
</t>
  </si>
  <si>
    <t>ESTEM ARRELATS AL TERRITORI, PARTICIPANT EN ACTIVITATS CONJUNTES.
PARTICIPEM EN INICIATIVES I CAMPANYES DEL BARRI, ESPORTIVES, SOLIDÀRIES, SOCIALS I CULTURALS.</t>
  </si>
  <si>
    <t>http://poliesportiuvalldaura.com</t>
  </si>
  <si>
    <t>Enguany han participat més membres de les entitats usuàries.
El Projecte ha tingut més recolzament de l'entitat gestora (peca2).</t>
  </si>
  <si>
    <t>Encara queda una entitat usuària que no participa en la Comissió Gestora del Poliesportiu. Portem 2 anys fent gestions, però de  moment no hem aconseguit la seva participació.</t>
  </si>
  <si>
    <t>XARXA DE SUPORT PROSPE
ASSOCIACIÓ VEÏNAL
PROSPE BEACH
PROSPE IGLÚ
PLÀSTICA FLOR
FESTA MAJOR DE PROSPERITAT
INFORME PROSPERITAT I ESPORT
CASAL D'ESTIU</t>
  </si>
  <si>
    <t>ASSOCIACIÓ VEÏNAL
PLÀSTICA FLOR
INFORME PROSPERITAT I ESPORT</t>
  </si>
  <si>
    <t xml:space="preserve">CASAL DE BARRI PROSPERITAT
ESCOLA SANT LLUÍS
INSTITUT 9BARRIS
DISTRICTE DE 9BARRIS
SEGUIMENT PROJECTE PLÀSTICA FLOR
INFORME PROSPERITAT I ESPORT
</t>
  </si>
  <si>
    <t>CONTACTE AMB COMERÇOS DE PROXIMITAT PER TEMES DE PATROCINI DE L'ESPORT EN EDAT ESCOLAR. ESPONSORITZACIÓ
COMPRES EN COMERÇOS DE PROXIMITAT</t>
  </si>
  <si>
    <t>CESSIÓ D`ÚS DE LA PISTA PER A  ACTIVITATS PUNTUALS RELLEVANTS PEL BARRI, I CESSIÓ GRATUÏTA PER A INICIATIVES QUE AFOVOREIXIN L' INCLUSIÓ SOCIAL (EQUIPAMENT INTEGRAL CREU ROJA)</t>
  </si>
  <si>
    <t>MÉS IMPLICACIÓ AMB L'ASSOCIACIÓ VEÏNAL
MÉS IMPLICACIÓ EN LES INICIATIVES DEL BARRI.
MÉS TREBALL CONJUNT ENTRE ENTITATS</t>
  </si>
  <si>
    <t>AMB LES AFES, PER TREBALLAR CONJUNTAMENT SOBRE LA OFERTA  D'ACTIVITATS EXTRAESCOLARS ESPORTIVES AL BARRI.
AMB TOTES LES ENTITATS VINCULADES A L'ESPORT, PER A  TREBALLAR CONJUNTAMENT l' INFORME SOBRE PROSPERITAT I ESPORT, PER A ENTREGAR AL DISTRICTE DE 9BARRIS.</t>
  </si>
  <si>
    <t>NO S'HAN CREAT NOVES ENTITATS, PERO SI UN NOU PROJECTE COMUNITARI: INFORME PROSPERITAT I ESPORT.</t>
  </si>
  <si>
    <t>HEM IMPULSAT EL PROJECTE "PROSPERITAT I ESPORT" I AL FINAL ÉS UN PROJECTE  CONJUNT AMB ENTITATS DEL BARRI.</t>
  </si>
  <si>
    <t>PARTICIPEM EN ACTIVITATS CONJUNTES DEL BARRI DE PROSPERITAT</t>
  </si>
  <si>
    <t>RECOLLIDA DE MATERIAL PER INFANTS DEL MARROC.
EXPOSICIÓ ITINERANT DEL POLIESPORTIU, AL CASAL DE BARRI DE PROSPERITAT I AL ARXIU HISTÒRIC DE ROQUETES 9BARRIS.
IMPLEMENTACIÓ DE RECICLATGE DE PAPER I PLÀSTIC.
LIDERAR INFORME DE "PROSPERITAT I ESPORT" AMB ENTITATS DEL BARRI.</t>
  </si>
  <si>
    <t>LA PROSPERITAT CULTURA EN ACCIÓ 2
ASSOCIACIÓ JUVENIL SOCIOCULTURALPROSPERITAT</t>
  </si>
  <si>
    <t>CREAR CONSCIÈNCIA DE LA RECOLLIDA SELECTIVA DE PAPER I PLÀSTIC.
LIDERAR EL PROJECTE "PROSPERITAT I ESPORT" AMB EL TEIXIT SOCIAL DEL BARRI.</t>
  </si>
  <si>
    <t>INCIDIR MÉS EN LA RECOLLIDA SELECTIVA DE PAPER I PLÀSTIC, PER PART ELS USUARIS/ES.
ARRIBAR A MÉS ENTITATS QUE RECOLZIN EL PROJECTE "PROSPERITAT I ESPORT".</t>
  </si>
  <si>
    <t>ACCÈS A PISTA I A GRADES PER A CADIRES DE RODES.
DUTXA ADAPTADA</t>
  </si>
  <si>
    <t>CISTELLES MOTORITZADES.
CORTINA MOTORITZADA.
INSTAL·LACIÓ DE VENTILACIÓ FORÇADA.
PROPOSTES CONTINUADES DE FORMACIÓ.
MILLORA SALARIAL DE TOT EL PERSONAL LABORAL
NOU LLOC DE TREBALL D'INFORMADOR ELS CAPS DE SETMANA, AMB JORNADA DE 9H SETMANALS</t>
  </si>
  <si>
    <t>AMB EL NOU CONVENI, AUGMENT DEL PRESSUPOST PER REGULARITZAR TOTES LES PARTIDES I AUGMENTAR LA JORNADA DE L'INFORMADOR DE CAPS DE SETMANA.
PROPOSAR A L'ENTITAT GESTORA ALGUN TIPUS D'ACTIVITATS LÚDIQUES DE DINAMITZACIÓ GRUPAL DEL PERSONAL, PER MOTIVAR I CREAR VINCLES ENTRE TOTS EL PERSONAL, AMB ACTIVITATS DIVERTIDES</t>
  </si>
  <si>
    <t>{"780":3.0,"781":8.0,"782":0.0}</t>
  </si>
  <si>
    <t>{"691":0.0,"692":8.0,"693":3.0}</t>
  </si>
  <si>
    <t>{"803":0.0,"694":30.0,"695":30.0,"696":40.0}</t>
  </si>
  <si>
    <t>{"691":1.0,"692":2.0,"693":3.0}</t>
  </si>
  <si>
    <t>{"697":43441.0,"698":0.0,"699":0.0,"700":47059.0}</t>
  </si>
  <si>
    <t>{"780":39.0,"781":61.0,"782":0.0}</t>
  </si>
  <si>
    <t>{"780":30.0,"781":70.0,"782":0.0}</t>
  </si>
  <si>
    <t>772</t>
  </si>
  <si>
    <t>Associació Taula Eix Pere IV</t>
  </si>
  <si>
    <t>(2017) La Taula Eix Pere IV, és una plataforma ciutadana formada per un grup de veïns i veïnes,col·lectius i entitats dels barris del Poblenou.  Tenim com a objectiu impulsar noves activitats cíviques, culturals, socials i econòmiques a tot el carrer Pere IV i el seu entorn i d’aquesta manera crear una major cohesió social en el territori, evitant la fragmentació urbana ara existent i revertir l´estat de degradació i abandonament del seu patrimoni.</t>
  </si>
  <si>
    <t>dinamització comunitaria, revitalitzar espais buits i en desús, xarxa entre entitats, economia social i solidaria, incubadora de nous projectes, gestió d'espais, assessorament entitats, suport comunitari, patrimoni industrial, comerç de proximitat, cures, alimentació sostenible i saludable, cohesió social i territorial, mobilitat, urbanisme</t>
  </si>
  <si>
    <t>dinamització social i comunitaria de l'entorn dels barris per on pasa el carrer Pere IV, impulsant i sonant suport a projectes d'economia social i solidaria que comencen o ja estan en el territori per a crear una xarxa important de recursos que afavoreixi les necessitats del veïnat, ho fem des de l'espai Perequartu de can Ricart com una incubadora de projectes i des del casal de ca l'isidret facilitant espais i recursos a aqeustes entitats i projectes i fem molta conscienciació social d'un nou model de fer barri i ciutat, amb un consum conscient i una mirada mediambiental i de defensa dels drets ciutadans, vetllant per cobrir les seves necessitats des dels projectes i espais que podem oferir, amb activitats i propostes de creixement individual i col·lectiu, així com d'empoderament associatiu i comunitari.</t>
  </si>
  <si>
    <t>Apropem a la comunitat nous projectes d'economia social i solidaria facilitant espai per a que puguin desenvolupar el seu projecte. Dinamitzem espais en desús amb activitats i esdeveniments socials, culturals i d'oci i lleure, en aquest espais prioritzem la cohesió social i la reivindicació per a a que la gent s'empoderi i faci propostes de nous usos adequats a les seves necessitats.i des del Casal de ca l'isidret oferim un ventall de propostes amb una ntenció clara participativa del veïnat i per al veïnat.</t>
  </si>
  <si>
    <t>renovem la junta de l'associació cada 4 anys</t>
  </si>
  <si>
    <t xml:space="preserve">www.eixpereiv.org
</t>
  </si>
  <si>
    <t>Activitats i xerrades adreçades a aquests col·lectius per tal de tenir la seva implicació, al igual que els slogans dels nostres correus, cartells i triptics de les activitats difonem un missatge integrador i de participació, i facilitem espais per aquests col·lectius per a que puguin trobar-se i fer les seves reunions , activitats o desenvolupament dels seus projectes des del casal de ca l'Isidret, de l'espai Pereqaurtu de can Ricart i dinamització de la placeta que hi ha i altres espais com el Passatge Trullàs i el solar de l'antic transformador elèctric del Pobenou.</t>
  </si>
  <si>
    <t>Hem obert una activitat mensual a la placeta de can Ricart on el veïnat i les entitats poden venir a pasar el dia i preguntar sobre els projectes que la Taula Eix Pere IV duu a terme i d'aquesta manera implicar-se si volen.
També estem impulsant la nova Xarxa Local de Sant Martí de la XES, on molts petits projectes estan venint interesades en el projecte
I des del Casal de ca l'Isidret fomentem el voluntariat i la participació en la gestió de nous projectes i noves activitats a fer i col·laborar en el desenvolupament del projecte</t>
  </si>
  <si>
    <t>Arribar a més persones mitjançant les activitats, xerrades i trobades que fem.</t>
  </si>
  <si>
    <t>Coordinadora d'entitats del Poblenou, coordinadora d'entitats de la Verneda de Sant Martí, Xarxa Local d'economia social i solidària de Sant Martí, formar part del Bicihub, projecte de turisme sostenible amb Aethnics, Participació de la Fira d'economia social i solidària del Besòs-Maresme, suport i assessorament a l'AAVV Paraguai-Perú i l'AAVV Gran Via-Espronceda i activament amb l'AAVV Poblenou i Bac de Roda, impuls de la Biblioteca de coses de Sant Martí, Gestió de la nau annexa al casal de joves de Can Ricart com incubadora de projectes juvenils i altres</t>
  </si>
  <si>
    <t>Xarxa Local de Sant Martí d'economia social i solidària i gestió nau annexa casal de joves de can Ricart com a incubadora de jrojectes d'economia social i solidaria juvenils.</t>
  </si>
  <si>
    <t>Vila Veïna de Provençals del Poblenou, amb els centres d'atenció primaria del Poblenou, Vila Olimpica i de Ramon Turró per fer xerrades de salut al casal, Escola Brasil per organitzar les festes majors de Paraguai Perú, Centre Civic Can Felipa per al Festival Rellisquin de cinema i ciutat, Centre Civic del Besòs per la Fira d'economia social i solidaria del Besòs-Maresme</t>
  </si>
  <si>
    <t>Amb el Eix Comercial del Poblenou per al Festival Rellisquin de cinema i ciutat, amb la cooperativa la Fabrica i el pla de desenvolupament comunitari del Poblenou amb el projecte de cuina comunitaria i un plat a ca l'Isidret, la cooperativa Biciclot tallers de mobilitat i cooperativa Macus per construcció bancals i mobles d'horts urbans i amb alguns grups de consum ecològic que vam crear i seguim donant suport i facilitant espais</t>
  </si>
  <si>
    <t>Les econotrobades que ara son els aperitius a la placeta de can Ricart, mercats de segona ma a espais en desus com l'antic transformador elèctric del Poblenou, enverdiment del passatge Trullàs i del camí de ca l'Isidret, cinemes a la fresca, tallers i xerrades especifiques, estudi de l'espai públic per a millorar i protegir l'acces a les escoles etc...</t>
  </si>
  <si>
    <t>Vam participar en el Projecte Eludens per habitar i habilitar les tanques de les escoles per a que siguin més permeables, tan dintre de l'escola com a fora al carrer. Les econotrobades que ara son l'Aperitiu a la placeta de can Ricart, l'impuls per dinamitzar la Xarxa Local d'economia social i solidària de Sant Martí, l'acompanyament al grup motor del Jardin de las mariposas al Passatge Trullàs, obertura de la cuina comunitaria al casal de ca l'Isidret, la radio comunitaria del casal, l'espai familiar del casal, seguir impulsant el Festival Rellisquin de Cinema i ciutat, el projecte de cures T'escoltem a l'espai Incubadora de projectes Perequartu per exemple</t>
  </si>
  <si>
    <t xml:space="preserve">Just ara estem treballant en dinamitzar el solar que ha quedat a l'antic transformador elèctric del Poblenou juntament amb l'escola Sant Martí, l'AAVV Poblenou i el veïnat, per tal de determinar quins usos son els més adients en aquest espai sense us ni mobiliari algú.
També estem construint un procés participatiu de continuament del grup motor de gestió del Jardin de las Mariposas al Passatge Trullàs per petició del propi veïnat.
Seguir dinamitzant la placeta de can Ricart posant en valor el patrimoni industrial i facilitant espai des de la incubadora de projectes del Perequartu i en breu des de la nau annexa del casal de joves.
Impuls de la cuina comunitaria del casal de ca l'Isidret i suport als nous projectes que s'estan instalant en ella.
Continuitat del Festival Rellisquin de cinema i Ciutat per posar en valor el canvi de model des de l'audiovisual.
Suport al projecte de cures a l'espai Perequartu T'escoltem i al projecte Balladona com a espai de alliberament de la dona a través del ball i cohesió grupal.
Suport i facilitació del projecte la Caseta amb Rodes per a infants de 0-3 anys.
La Isidreta Radio, la radio comunitaria del casal així com l'espai familiar o la Biblioteca de les coses de Sant Martí i altres projectes com ara grups de teatre, capoira i kung fu per dones allotjades al casal.
</t>
  </si>
  <si>
    <t>La Xarxa Local d'economia social i solidària de Sant Martí, la cuina comunitaria de ca l'Isidret, Apertiu a la placeta de can Ricart, assessorament per a mares emprenedores, espai de costura comunitaria a ca l'Isidret, hort vertical a ca l'Isidret, espai obert t'escoltem al Perequartu</t>
  </si>
  <si>
    <t>Assessorament per a mares emprenedores, espai obert t'escoltem, espai de costura comunitaria</t>
  </si>
  <si>
    <t>- Impuls de la Xarxa Local de Sant Martí en economia social i solidaria, adreçada a enxarxar les entitats i projectes del Districte i crear mercat social tan per elles c¡mateixes com per al propi veïnat.
- La cuina comunitaria del casal de ca l'Isidret, oberta a nous projectes d'alimentació sostenible i saludable del barri així com el propi veïnat i el projecte Un plat a ca l'isdiret que ofereix un àpat diari a les persones més vulnerables del barri.
- La incubadora de projectes Perequartu, que facilita espai, suport i assessorament als nous projectes d'economia social i solidària del barri així com la gestió de la nau anexxa al casal de joves que vam guanyar en els pressupostos participatius on ampliarem la incubadora del Perequartu per a  projectes juvenils.
- Festival Rellisquin de cinema i ciutat conjuntament amb TEleduca, FilmClub i Produccions la Llacuna, que tracta de conscienciar a través de l'audivisual sobre les lluites veïnals, reivindicacions i transformacions socials per a millorar des dels barris les ciutats.
- Dinamització de diferents espais publics, com la placeta de can ricart situat en el conjunt fabril patrimoni industrial del Poblenou, el passatge Trullàs, el solar de l'antic transformador elèctric per a que el veïnat decideixi que propostes fer  a l'espai public.</t>
  </si>
  <si>
    <t xml:space="preserve">Xes, pam a pam, coopolis, comissionat economia social i solidaria de BArcelona, Barcelona Activa, coop57, bicihub, </t>
  </si>
  <si>
    <t>La implicació del veïnat en la dinamització dels espais publcs i de les entitats que hi participen del projecte fent propostes i protocols de utilització i gestió dels espais, així com de convivència entre elles</t>
  </si>
  <si>
    <t>habilitar més espais de trobada per a la reflexió conjunta de millora dels espais que dinamitzem i gestionem, posant especial interés en el foment del voluntariat i de la participació ciutadana, així com noves activittats d'interès general o especific que generin debat i critica constructiva per la millora conjunta dels nostres barris i sobretot els espais en desus, tant a l'espai públic, com locals comercials buits o en traspàs, o naus industrials i patrimonials, per a que els usos siguin cuberts per entitats i projectes que milloren la qualitat de vida de les persones que hi viuen i generin un mercat social diferent del capitalista que actualment predomina arreu.</t>
  </si>
  <si>
    <t>els espais que gestionem tenem accesibilitat en les entrades i sortides i els lavabos</t>
  </si>
  <si>
    <t xml:space="preserve">Trobades especifiques per parlar entre nosaltres com a equip de treball i gestors del projecte, cura dels espais amb verd urbà i materials reciclats i el projecte T'escoltem per a tota la ciutadania en procés de sol·litut o de perdues post covid.
</t>
  </si>
  <si>
    <t>Seguir cuidant rls espais interns de treball i de gestió del projecte, així com del servei i atenció que donem a les persones i entitats que utilitzen els nostres espais i les usuaries del casal de ca l'Isidret</t>
  </si>
  <si>
    <t>{"780":30.0,"781":20.0,"782":0.0}</t>
  </si>
  <si>
    <t>{"691":5.0,"692":35.0,"693":15.0}</t>
  </si>
  <si>
    <t>{"803":50.0,"694":10.0,"695":10.0,"696":30.0}</t>
  </si>
  <si>
    <t>{"697":95674.0,"698":0.0,"699":0.0,"700":52815.0}</t>
  </si>
  <si>
    <t>SUPERCOOP MANRESA</t>
  </si>
  <si>
    <t>(2019) Supermercat cooperatiu d'alimentació i neteja</t>
  </si>
  <si>
    <t xml:space="preserve">- Donar sortida als productes frescos i elaborats de la pagesia de la comarca i del país, de forma directa, sense intermediaris.
- Generar consciència de la importància de les decisions de compra per a la sobirania alimentaria, el coneixement i la dignificació de la pagesia.
- Generar comunitat al ser un projecte sostingut per les sòcies, amb 3 hores de treball cada 4 setmanes, inversió inicial i la presa de decisions en els grups de treball i les assemblees.
- Aportar un referent educatiu tant a nivell de consum com d'organització cooperativa tant a la ciutadania en general com a l'alumnat dels centres educatius de la comarca. Fer xarxa amb altres entitats públiques (Ajuntament, Departament d'Educació) i privades (PIL, Acció contra la Fam) per acollir persones en integració laboral Formar part  i col·laborar amb les entitats que investiguen sobre el desenvolupament del comerç sostenible, la formació de comunitat i la participació ( Coópolis, Grup ABD, PLAN'EAT, UOC, Fundesplai)
- Reduir el malbaratament alimentari formant part de l'Obradora i comercialitzant els productes que s'hi elaboren.
</t>
  </si>
  <si>
    <t xml:space="preserve">Mantenim una botiga oberta dins d'un mercat municipal, situat al centre històric de Manresa, abastida per la pagesia de la comarca i altres zones del país, així com cooperatives agroecològiques de la península. Vetllant per unes condicions  i preus justs. Potenciem la comunitat participant directament en el treball diari de la botiga, aprenent la complexitat del projecte i la presa de decisions adequades per la seva pervivència. 
Acollim les demandes de col·laboració d'entitats socials i educatives, així com l'intercanvi amb  d'altres cooperatives per millorar el coneixement mutu, compartir recursos i crear eines de forma col·laborativa.
</t>
  </si>
  <si>
    <t>El nostre supermercat aporta consciència a més d'aliments i productes de neteja sostenibles que comp,eten la cistella bàsica. Dóna confiança, seguretat econòmica  i les condicions de treball adequades a la pagesia que ens subministra els seus productes perquè puguin mantenir i ampliar la seva activitat, simplificant el transport i la comercialització.  A més de compartir l`espai amb un obrador  ( l'Obradora)  per elaborar i comercialitzar conserves revaloritzant les mermes. Acollim persones en procés d'integració laboral perquè agafin experiència, millorant el seu currículum i ampliant la seva xarxa de relacions. Oferim tallers i visites als centres educatius formals i no formals perquè puguin descobrir una altra forma d'entendre l'alimentació, el comerç i el treballa cooperatiu</t>
  </si>
  <si>
    <t>https://supercoopmanresa.cat/
espais sòcies (sense contrasenya)
enllaç per anar a l'Odoo
Hi ha la documentació general en obert.</t>
  </si>
  <si>
    <t>Acompanyament  a la gent gran a la seva compra.
Acompanyament a sòcies amb discapacitat visual o de mobilitat per fer la seva compra i participar a les assemblees.
Acollir les pràctiques de les persones en procés d'inserció laboral. Entre Tothom i PIL.
Contracte d'una dona magrebina sense papers a través de l'ACOL per a treballar a la botiga.
-  Incorporació d'una persona  amb diversitat funcional al Consell Rector.</t>
  </si>
  <si>
    <t>No estem gaire satisfetes del poc que hem avançat en aquest darrer any en la participació de les sòcies. Ja hi ha gent que proposa idees o acccions però després no n'hi ha gaires que s'hi posin per dur-les a terme, tothom està molt ocupat o no s'hi vol comprometre.</t>
  </si>
  <si>
    <t>Hem fet una formació interna al Consell Rector amb la Cooperativa d'acompanyament Fil a l'Agulla per buscar dinàmiques i estratègies que apleguin més sòcies i sòcies actives al voltant del projecte, ara a l'octubre començarem a implementar-les després de l'aturada de l'estiu i la Festa Major.
A l'assemblea del mes de juny ja es varen recollir contactes amb persones que volien implicar-se més en el funcionament de la cooperativa. Estem fent la formació dels nous equips per incloure-les.
El primer repte és recaptar fons per millorar la situació financera i recuperar la confiança de les entitats bancàries. De fet d'aquesta primera crida depén la nostra supervivència.
Després parlar directament amb sòcies que en altres moments han estat més actives per veure si es pot recuperar una part d'aquesta participació.</t>
  </si>
  <si>
    <t xml:space="preserve">- Ateneu Cooperatiu Catalunya Central
- Mengem Bages
- Camàlics
- L'Obradora
- La Festa del Tomàquet
- Ecoviure
- PIL
- Entre Tothom
- PLAN'EAT
- Associació de Paradistes Mercat de Puigmercadal
</t>
  </si>
  <si>
    <t>- L'Obradora
- Mengem Bages
- Fundesplai</t>
  </si>
  <si>
    <t>Escoles, Instituts, serveis socials, museu, Fira del Riu, Festa del Tomàquet.</t>
  </si>
  <si>
    <t>L'Obradora, Mercat de Puigmercadal</t>
  </si>
  <si>
    <t xml:space="preserve">- Coópolis: trobada de comerços cooperatius.
- Jornada Tècnica de la Pagesia a la Catalunya Central. Casserres
- Jornada Tècnica  al sobre la ganrantia de comercialització dels productes de la pagesia . Lluçanés
</t>
  </si>
  <si>
    <t>. Augment de persones de la cormarca i rodalies que comercialitzen els seus productes a través de la SuperCoop Manresa.
. Tallers a escoles, instituts i entitats socials sobre la sobirania alimentària.
. Participació amb l'Obradora en l'elaboració de derivats dels productes vegetals frescos de la comarca en forma de sucs i  cremes per aprofitar els remanents dels pics de producció i desestacionalitzar les vendes.
. Difusió a través dels Tastets, la Festa del Riu i la Festa del Tomàquet dels productes locals i les seves productores.</t>
  </si>
  <si>
    <t xml:space="preserve">. Augmenntar l'activitat de l'Obradora i creau una marca pròpia que es comercialitzaria a la botiga de la SuperCoop Manresa.
. Donar a conèixer l'Unitat Didàctica "Pagesia, on sou?" que hem elaborat perquè les escoles i instituts tinguin eines i recursos per abordar aquest tema cabdal, des de 1r de Primària fins 4t d'ESO.
. Continuar oferint els tallers sobre el  Cooperativisme i la petjada ecològica del que mengem (El Petroli al teu plat) als centres educatius.
</t>
  </si>
  <si>
    <t>L'Obradora</t>
  </si>
  <si>
    <t>- Estabilitzar els comptes per garantir la supervivència de la cooperativa.
- Obertura de la botiga al públic en general.
- L'Obradora, cooperativa d'elaboració de conserves amb les mermes i excedents  de la producció local. Es comercialitzen a la botiga.
- Tallers sobre Coperativisme i la petjada ecològica del que mengem per a escoles, instituts i entitats socials.
- Elaboració de la Unitat Didàctica "Pagesia, On sou?" per descobrir, dignificar i potenciar la pagesia com a sector clau i esencial per la nostra supervivència.</t>
  </si>
  <si>
    <t>No hi ha barreres arquitectòniques.
Exempció de torn sense pèrduda de drets com a sòcies.
Acompanyament personal per la botiga.
Portar la compra a casa en els casos necessaris.</t>
  </si>
  <si>
    <t>. Fer accessible un espai virtual de consulta dels tiquets de compra  a totes les sòcies per no haver d'emetre el tiquets en paper. Es manté la possibilitat d'imprimir-lo per a les sòcies que ho demanin.
.  Reducció d'envasos en els productes d'higiene personal i neteja amb la comercialització de productes sòlids o encapsulats en embolcalls biodegradables immediatament.
. Engrescar les empreses de derivats làctics per recollir els envasos i reutilitzar-los, creant a la botiga un espai idoni per guardar-los.
. Totes les begudes es venen en envasos de vidre o llauna, en el cas de l'aigua tots són retornables.
. Continuar millorant i potenciant l'espai de venda a granel.</t>
  </si>
  <si>
    <t xml:space="preserve">. Continuar reduint els envasos.
. </t>
  </si>
  <si>
    <t>{"780":66.5,"781":33.5,"782":0.0}</t>
  </si>
  <si>
    <t>{"691":25.0,"692":32.0,"693":43.0}</t>
  </si>
  <si>
    <t>{"803":68.2,"694":2.8,"695":2.2,"696":26.8}</t>
  </si>
  <si>
    <t>{"691":1.0,"692":30.0,"693":0.0}</t>
  </si>
  <si>
    <t>{"697":9622.28,"698":20000.0,"699":63450.0,"700":478927.61}</t>
  </si>
  <si>
    <t>{"780":70.0,"781":30.0,"782":0.0}</t>
  </si>
  <si>
    <t>{"780":85.0,"781":15.0,"782":0.0}</t>
  </si>
  <si>
    <t>Ateneu La Bòbila de Porta</t>
  </si>
  <si>
    <t xml:space="preserve">(2015) Ateneu de Gestió cívica gestionat per la Federació Transforma Porta. Millorar les condicions de vida de les veïnes del barri de porta és la nostra missió. </t>
  </si>
  <si>
    <t xml:space="preserve">Promoure la democràcia directe a través de la Gestió Cívica. 
Augmentar la participació a les comissions del projecte
Fomentar la Totxana com espai obert al barri com a altaveu de les necessitats de les veïnes. 
Potenciar el feminisme com a eina de transformació social
Fomentar l’Economia Solidària com alternativa de relació i consum. 
Impulsar l’acció comunitària per millorar les condicions de vida. 
Treballar per apropar La Bòbila a totes les persones del barri potenciant així la inclusió i la cohesió social dins el barri
Participar en les diferents taules i plataformes de coordinació comunitària
Donar suport a tots els projectes del barri, així com a persones a títol individual. 
Realitzar una correcte gestió administrativa de la Bòbila
Aconseguir noves línies d’autofinançament que facin el projecte més sobirà. 
Revisar els serveis professionals per actualitzar els proveïdors amb els que treballem actualment. </t>
  </si>
  <si>
    <t xml:space="preserve">Som un Ateneu de Gestió cívca gestionat per la Federació Transforma Porta i tenim desenvolupada les nostres activitats en quatre grans àrees: Sociocomunitària, Cultural, Comunicació i Economica. Cada una d'elles te els seus objectius especifics i desenvolupa certa dinamització al barri i al districte. </t>
  </si>
  <si>
    <t>Volem esdevindre referents al barri i al districte en l'organització de festes populars com a motor de cohesió social i un espai relacional. Així com un viver d'ESS, fent acompanyament i promocionant-los!</t>
  </si>
  <si>
    <t xml:space="preserve">Totes les persones representants tenen una legislatura de 2 anys. </t>
  </si>
  <si>
    <t>https://ateneulabobila.org/</t>
  </si>
  <si>
    <t xml:space="preserve">Comissió Sociocomunitària </t>
  </si>
  <si>
    <t xml:space="preserve">La construcció del regelament de Règim Inetrn </t>
  </si>
  <si>
    <t xml:space="preserve">- Protocol d'agressions 
- Prospecció del territori per detectar persones i entitats </t>
  </si>
  <si>
    <t>- Plataforma de gestió cívica
- Plataforma de gestió cívica de nou barris 
- Coordinadora Cultural 
- Taula de salut mental
- Taula de salut comunitària 
- Consell de barri 
- Consell d'equipament
- Federació de Casals de Joves</t>
  </si>
  <si>
    <t>El consell d'equipament</t>
  </si>
  <si>
    <t xml:space="preserve">- Serveis socials de Nou Barris 
- CAP Rio de janeiro 
- Escola Palma d eMallorca 
- Medi Obert (Justicia Juvenil) 
- Can Verdeguer (CC) 
- Espai Salut de Porta </t>
  </si>
  <si>
    <t>- Mercat mediaval amb l'Eix Fabra</t>
  </si>
  <si>
    <t xml:space="preserve">- Festivals de Musica electronica 
- Cicles interculturals </t>
  </si>
  <si>
    <t>La Bakaina - Teatre social
Grup de percussió familiar (Batucada)
NovemBeer (Fira de cervesa artesana)</t>
  </si>
  <si>
    <t xml:space="preserve">- Tallers. Àmbits: Gent Gran, salut física, creativitat, noves TIC, musica en família, balls. Per a totes les edats.
- Festes Populars: Castanyada, Nadal, Carnaval, Sant Jordi, Sant Joan. Per a totes les edats.
- Festa Major del Barri de Porta. Per a totes les edats.
- Promoció de l'ESS: acomapnyament en la creació de noves entitats (Joves i adults).
- Oci alternatiu: Oferim alternatives d'oci amb perspectiva de gènere i preus populars (Joves). </t>
  </si>
  <si>
    <t>- Pangea 
- Escola Lliure el Sol
- Esplais Catalans
- Federació de Casals de Joves
- Abacus 
- XES
- La Masia de la Guineueta</t>
  </si>
  <si>
    <t>{"803":45.0,"694":11.0,"695":8.0,"696":65.0}</t>
  </si>
  <si>
    <t>{"691":1.0,"692":3.0,"693":0.0}</t>
  </si>
  <si>
    <t>{"697":116916.0,"698":0.0,"699":0.0,"700":28969.0}</t>
  </si>
  <si>
    <t>[Ljava.lang.Integer;@257df2c2</t>
  </si>
  <si>
    <t>ÀMBITS D'ACCIÓ</t>
  </si>
  <si>
    <t>Acció comunitària</t>
  </si>
  <si>
    <t>Altres</t>
  </si>
  <si>
    <t>Cohesió social</t>
  </si>
  <si>
    <t>Comerç</t>
  </si>
  <si>
    <t>Cooperació internacional</t>
  </si>
  <si>
    <t>Cultura</t>
  </si>
  <si>
    <t>Diversitat funcional</t>
  </si>
  <si>
    <t>Dones-feminismes</t>
  </si>
  <si>
    <t>Economia Social i Solidària</t>
  </si>
  <si>
    <t>Educació en el lleure i serveis educatius</t>
  </si>
  <si>
    <t>Esports</t>
  </si>
  <si>
    <t>Gent gran</t>
  </si>
  <si>
    <t>Infància</t>
  </si>
  <si>
    <t>Interculturalitat</t>
  </si>
  <si>
    <t>Joves</t>
  </si>
  <si>
    <t>LGTBI</t>
  </si>
  <si>
    <t>Recerca i noves tecnologies</t>
  </si>
  <si>
    <t>Salut</t>
  </si>
  <si>
    <t>Sostenibilitat ambiental</t>
  </si>
  <si>
    <t>Urbanisme</t>
  </si>
  <si>
    <t>Xarxes i suports a entitats</t>
  </si>
  <si>
    <t>ÀMBITS DE TERRITORI</t>
  </si>
  <si>
    <t>Barri</t>
  </si>
  <si>
    <t>Ciutat/Municipi</t>
  </si>
  <si>
    <t>Comarca</t>
  </si>
  <si>
    <t>Districte</t>
  </si>
  <si>
    <t>Ateneu Popular 9 Barris</t>
  </si>
  <si>
    <t>Associació educativa i cultural Formes (La Troca)</t>
  </si>
  <si>
    <t>ASSOCIACIÓ JUVENIL SOCIOCULTURAL DE PROSPERITAT</t>
  </si>
  <si>
    <t>Bicihub</t>
  </si>
  <si>
    <t>La Lleialtat Santsenca</t>
  </si>
  <si>
    <t>Associació Cultural Casa Orlandai (ACCO)</t>
  </si>
  <si>
    <t>{"803":30.0,"694":5.0,"695":0.0,"696":65.0}</t>
  </si>
  <si>
    <t>{"803":65.0,"694":10.0,"695":10.0,"696":15.0}</t>
  </si>
  <si>
    <t>{"803":35.0,"694":10.0,"695":20.0,"696":35.0}</t>
  </si>
  <si>
    <t>{"803":0.0,"694":0.0,"695":0.0,"696":100.0}</t>
  </si>
  <si>
    <t>{"803":10.0,"694":5.0,"695":15.0,"696":70.0}</t>
  </si>
  <si>
    <t>{"803":65.0,"694":3.0,"695":12.0,"696":20.0}</t>
  </si>
  <si>
    <t>q1105</t>
  </si>
  <si>
    <t xml:space="preserve">   2.5.1 Disposeu de mecanismes d'apoderament que contribueixin a l'evolució en la implicació continuada de la base social del projecte? (De persona usuària a activista)</t>
  </si>
  <si>
    <t>ind133</t>
  </si>
  <si>
    <t xml:space="preserve">Disposeu de mecanismes d'apoderament que contribueixin a l'evolució continuada de la base social del projecte? </t>
  </si>
  <si>
    <t>{"691":15.0,"692":31.0,"693":4.0}</t>
  </si>
  <si>
    <t>{"691":0.0,"692":8.0,"693":1.0}</t>
  </si>
  <si>
    <t>{"691":2.0,"692":4.0,"693":0.0}</t>
  </si>
  <si>
    <t>{"691":0.0,"692":1.0,"693":0.0}</t>
  </si>
  <si>
    <t>{"691":2.0,"692":6.0,"693":0.0}</t>
  </si>
  <si>
    <t>{"691":0.0,"692":8.0,"693":2.0}</t>
  </si>
  <si>
    <t>q0118</t>
  </si>
  <si>
    <t xml:space="preserve">   2.6.6 Indiqueu el nombre de jornades completes treballades al projecte, per gènere</t>
  </si>
  <si>
    <t>ind467</t>
  </si>
  <si>
    <t>Nombre de jornades completes treballades en el projecte, per gènere</t>
  </si>
  <si>
    <t>q0110</t>
  </si>
  <si>
    <t>Nombre de persones treballadores que no es troben en plantilla (no són fixes)</t>
  </si>
  <si>
    <t>q1103</t>
  </si>
  <si>
    <t xml:space="preserve">   2.7.2 Hores totals dedicades en el projecte per les persones voluntàries</t>
  </si>
  <si>
    <t>hores</t>
  </si>
  <si>
    <t>ind132</t>
  </si>
  <si>
    <t>Hores mitjanes de dedicació per persona voluntària</t>
  </si>
  <si>
    <t>q14203</t>
  </si>
  <si>
    <t xml:space="preserve">   2.7.3 Nombre de persones voluntàries que formen part de col·lectius discriminats sistemàticament</t>
  </si>
  <si>
    <t>ind150</t>
  </si>
  <si>
    <t>Percentatge de persones voluntàries que formen part de col·lectius discriminats sistemáticament</t>
  </si>
  <si>
    <t>{"780":58.0,"781":42.0,"782":0.0}</t>
  </si>
  <si>
    <t>{"780":47.0,"781":63.0,"782":0.0}</t>
  </si>
  <si>
    <t>{"780":74.0,"781":26.0,"782":0.0}</t>
  </si>
  <si>
    <t>{"780":100.0,"781":0.0,"782":0.0}</t>
  </si>
  <si>
    <t>{"691":25.0,"692":60.0,"693":15.0}</t>
  </si>
  <si>
    <t>{"691":20.0,"692":61.0,"693":19.0}</t>
  </si>
  <si>
    <t>{"691":90.0,"692":10.0,"693":0.0}</t>
  </si>
  <si>
    <t>{"691":0.0,"692":100.0,"693":0.0}</t>
  </si>
  <si>
    <t>{"691":5.0,"692":40.0,"693":55.0}</t>
  </si>
  <si>
    <t>{"691":10.0,"692":50.0,"693":40.0}</t>
  </si>
  <si>
    <t>q1220</t>
  </si>
  <si>
    <t>Import total anual de les adquisicions de béns i serveis del projecte -en €-</t>
  </si>
  <si>
    <t>ind468</t>
  </si>
  <si>
    <t>q1221</t>
  </si>
  <si>
    <t>Import total anual de despeses de personal del projecte -en €-</t>
  </si>
  <si>
    <t>ind469</t>
  </si>
  <si>
    <t>{"697":486746.0,"698":367083.0,"699":0.0,"700":212828.0}</t>
  </si>
  <si>
    <t>{"697":110533.26,"698":119721.21,"699":468.0,"700":23663.86}</t>
  </si>
  <si>
    <t>{"697":104391.0,"698":0.0,"699":0.0,"700":15377.15}</t>
  </si>
  <si>
    <t>{"697":89550.0,"698":4900.0,"699":0.0,"700":20821.0}</t>
  </si>
  <si>
    <t>{"697":250000.0,"698":0.0,"699":0.0,"700":49622.93}</t>
  </si>
  <si>
    <t>{"697":228621.0,"698":15242.0,"699":0.0,"700":5996.0}</t>
  </si>
  <si>
    <t>q1222</t>
  </si>
  <si>
    <t>Import total anual de vendes de béns i serveis del projecte -en €-</t>
  </si>
  <si>
    <t>ind470</t>
  </si>
  <si>
    <t>q1210</t>
  </si>
  <si>
    <t>Import total de recursos econòmics de l'entitat destinats al projecte (recursos propis del projecte) -en €-</t>
  </si>
  <si>
    <t>ind161</t>
  </si>
  <si>
    <t>Percentatge de recursos provinents de recursos de les entitats implicades</t>
  </si>
  <si>
    <t>Subministraments, Neteja, Manteniment...</t>
  </si>
  <si>
    <t>q12008</t>
  </si>
  <si>
    <t xml:space="preserve">   2.11.2 Número d'organitzacions implicades només del territori / sector</t>
  </si>
  <si>
    <t>ind120</t>
  </si>
  <si>
    <t>Percentatge d'organitzacions sòcies del territori sobre el total d'organitzacions sòcies</t>
  </si>
  <si>
    <t>q0103</t>
  </si>
  <si>
    <t>Persones que participen representant les organitzacions sòcies/patrones</t>
  </si>
  <si>
    <t>Nombre</t>
  </si>
  <si>
    <t>Butlletins temàtics, recursos, publicacions i material audiovisual</t>
  </si>
  <si>
    <t>q14403</t>
  </si>
  <si>
    <t xml:space="preserve">   3.15.1 Heu publicat al vostre web i/o xarxes socials les dades del Balanç Comunitari de l'últim exercici? </t>
  </si>
  <si>
    <t>-L’hem publicat/difós tant cap enfora, com cap a les persones de la pròpia organització</t>
  </si>
  <si>
    <t>-L’hem difós entre les persones de l’organització</t>
  </si>
  <si>
    <t>-No l’hem publicat</t>
  </si>
  <si>
    <t>-No l’hem publicat perquè és el primer any que fem el Balanç Comunitari</t>
  </si>
  <si>
    <t>ind281</t>
  </si>
  <si>
    <t xml:space="preserve">Heu publicat a la vostra web / xarxes socials els resultats del Balanç Comunitari de l'últim exercici? </t>
  </si>
  <si>
    <t>313</t>
  </si>
  <si>
    <t>311</t>
  </si>
  <si>
    <t>q14106</t>
  </si>
  <si>
    <t xml:space="preserve">   3.1.1 Disposeu d'un procediment formal de rotació de les persones que formen part dels òrgans de presa de decisions i de gestió (incloent la interlocució formal amb l'administració pública)? </t>
  </si>
  <si>
    <t>ind146</t>
  </si>
  <si>
    <t xml:space="preserve">Disposeu d'un procediment formal de rotació de les persones que formen part dels òrgans de presa de decisions i de gestió (incloent la interlocució formal amb l'administració pública)? </t>
  </si>
  <si>
    <t xml:space="preserve">Comissió de dinamització </t>
  </si>
  <si>
    <t>Comissió de Memòria, Teatre Lleial, Comissió Tecnològica</t>
  </si>
  <si>
    <t>ind140</t>
  </si>
  <si>
    <t>Indiqueu el tipus d'òrgans o espais participatius de presa de decisions i de gestió que disposa el projecte</t>
  </si>
  <si>
    <t>q14103</t>
  </si>
  <si>
    <t xml:space="preserve">   3.3.1 Indiqueu el tipus de comissions existents al projecte:</t>
  </si>
  <si>
    <t>-Consultives</t>
  </si>
  <si>
    <t>-Executives</t>
  </si>
  <si>
    <t xml:space="preserve">-Decisòries </t>
  </si>
  <si>
    <t>ind145</t>
  </si>
  <si>
    <t>Indiqueu el tipus de comissions existents al projecte:</t>
  </si>
  <si>
    <t>ind149</t>
  </si>
  <si>
    <t>Percentatge de línies de treball realitzades per iniciativa de les usuàries</t>
  </si>
  <si>
    <t>ind141</t>
  </si>
  <si>
    <t>Indiqueu la freqüència de convocatòria de l'assemblea:</t>
  </si>
  <si>
    <t>{"780":76.0,"781":24.0,"782":0.0}</t>
  </si>
  <si>
    <t>{"780":59.0,"781":41.0,"782":0.0}</t>
  </si>
  <si>
    <t>{"780":63.0,"781":27.0,"782":0.0}</t>
  </si>
  <si>
    <t>ind142</t>
  </si>
  <si>
    <t>Indiqueu la freqüència de convocatòria de la resta d'òrgans o espais participatius de presa de decisions i de gestió del projecte:</t>
  </si>
  <si>
    <t>{"780":83.0,"781":17.0,"782":0.0}</t>
  </si>
  <si>
    <t>{"780":90.0,"781":10.0,"782":0.0}</t>
  </si>
  <si>
    <t>{"780":86.0,"781":14.0,"782":0.0}</t>
  </si>
  <si>
    <t>Sessió d'acollida oberta a noves col·laboradores, assemblees trimestrals de tota la comunitat educativa, creació de grups de treball per projectes concrets, reunions plenàries mensuals de treballadores i col·laboradores, crides a la participació en temes concrets, treball de manera transversal de la participació a l'aula i totes les formacions, Xarxa d'Intercanvi de Coneixements on persones que venen a formar-se poden a la vegada oferir formacions, i així persones que no s'havien imaginat mai com a professores passen per exemple d'assistir a un curs d'informàtica a liderar un taller costura.</t>
  </si>
  <si>
    <t>ind148</t>
  </si>
  <si>
    <t xml:space="preserve">Hi ha presència de persones de col·lectius discriminats sistemàticament als espais de presa de decisions? </t>
  </si>
  <si>
    <t>q12005</t>
  </si>
  <si>
    <t xml:space="preserve">   4.2.1 Número total de xarxes i iniciatives estables d'àmbit local i/o sectorial impulsades / liderades i participades pel projecte</t>
  </si>
  <si>
    <t>ind119</t>
  </si>
  <si>
    <t>Nombre total de xarxes i iniciatives de transformació social estables impulsades/liderades i participades pel projecte</t>
  </si>
  <si>
    <t>TAULA D'OCUPACIÓ DEL DISTRICTE DE SANT MARTÍ</t>
  </si>
  <si>
    <t>Elaboració del Patrimoni Ciutadà</t>
  </si>
  <si>
    <t>q12007</t>
  </si>
  <si>
    <t xml:space="preserve">   4.5.1 Número total d'entitats i comerços i empreses del teixit productiu i comercial del territori amb les que es desenvolupen activitats conjuntament</t>
  </si>
  <si>
    <t>ind122</t>
  </si>
  <si>
    <t>Nombre total d'entitats i operadors del teixit productiu i comercial del territori amb les que es desenvolupen línies de treball conjuntament.</t>
  </si>
  <si>
    <t>q12301</t>
  </si>
  <si>
    <t xml:space="preserve">   4.5.2 Nombre total d'activitats desenvolupades durant l'exercici</t>
  </si>
  <si>
    <t>ind123</t>
  </si>
  <si>
    <t xml:space="preserve">Percentatge de línies de treball conjuntes amb les entitats i operadors del teixit productiu i comercial del territori </t>
  </si>
  <si>
    <t>q12303</t>
  </si>
  <si>
    <t xml:space="preserve">Indiqueu en quines activitats del territori s'ha participat durant el darrer exercici: </t>
  </si>
  <si>
    <t>-Festa Major</t>
  </si>
  <si>
    <t>-Campanyes i reivindicacions</t>
  </si>
  <si>
    <t xml:space="preserve">-Calendari popular </t>
  </si>
  <si>
    <t>-Projectes i iniciatives compartits amb altres agents del territori</t>
  </si>
  <si>
    <t>-Cap de les anteriors</t>
  </si>
  <si>
    <t>Firentitats, primavera cooperativa, cicle de xerrades del Centre Social de Sants.</t>
  </si>
  <si>
    <t>ind125</t>
  </si>
  <si>
    <t>Indiqueu en quines activitats del territori s'ha participat durant el darrer exercici:</t>
  </si>
  <si>
    <t>Participació a les diferents taules i xarxes del territori, reunions amb el districte, serveis, recursos i entitats del territori, seguiment continuant de les persones participants al projecte</t>
  </si>
  <si>
    <t>ind126</t>
  </si>
  <si>
    <t xml:space="preserve">Quines vies teniu per detectar les necessitats, demandes i inquietuds del territori? </t>
  </si>
  <si>
    <t>totes les nostres formacions i activitats són gratuites. Les formacions són trimestrals i modulars per facilitar la conciliació personal i laboral, afavorint l'accés, assistència i reincorporació.</t>
  </si>
  <si>
    <t>Participació en xarxes de coordinació, foment de la participació en altres entitats de les persones que es formen a La Troca, formacions de coneixement de l'entorn, participació col·lectiva en activitats comunitàries del territori</t>
  </si>
  <si>
    <t>ind134</t>
  </si>
  <si>
    <t>Indiqueu el tipus d'activitats dutes a terme:</t>
  </si>
  <si>
    <t>ind135</t>
  </si>
  <si>
    <t xml:space="preserve">Indiqueu el tipus d'activitats dutes a terme: </t>
  </si>
  <si>
    <t>q1301</t>
  </si>
  <si>
    <t>Nombre de proveïdores de l'organització</t>
  </si>
  <si>
    <t>q13402</t>
  </si>
  <si>
    <t>Nombre total de proveïdores que responen als criteris d'Economia Social i Solidària</t>
  </si>
  <si>
    <t>ind137</t>
  </si>
  <si>
    <t>Percentatge de proveïdores que responen als criteris de: proximitat, ESS, comerç just i consum responsable.</t>
  </si>
  <si>
    <t>q5601</t>
  </si>
  <si>
    <t>Import total anual de les adquisicions de béns i serveis a empreses proveïdores de la vostra localitat</t>
  </si>
  <si>
    <t>ind138</t>
  </si>
  <si>
    <t>Percentatge de les adquisicions de béns i serveis a empreses proveïdores de la vostra localitat</t>
  </si>
  <si>
    <t>{"780":55.0,"781":40.0,"782":5.0}</t>
  </si>
  <si>
    <t>{"780":45.0,"781":50.0,"782":5.0}</t>
  </si>
  <si>
    <t>{"780":42.0,"781":57.31,"782":0.69}</t>
  </si>
  <si>
    <t>{"780":53.0,"781":46.5,"782":0.5}</t>
  </si>
  <si>
    <t>{"780":70.0,"781":29.0,"782":1.0}</t>
  </si>
  <si>
    <t>q14204</t>
  </si>
  <si>
    <t xml:space="preserve">   5.2.5 Nombre de persones usuàries que formen part de col·lectius discriminats sistemàticament</t>
  </si>
  <si>
    <t>ind151</t>
  </si>
  <si>
    <t>Percentatge de persones usuàries que formen part de col·lectius discriminats sistèmicament</t>
  </si>
  <si>
    <t>Possibilitat de fer tasques online des de casa, connexió a reunions virtuals per evitar desplaçaments, presa de decisions horitzontal, repartiment equitatiu i igualitari de les tasques, condicions laborals iguals per a totes les treballadores</t>
  </si>
  <si>
    <t>ind154</t>
  </si>
  <si>
    <t>Indiqueu els mecanismes existents per al foment de la sostenibilitat col·lectiva</t>
  </si>
  <si>
    <t>q15103</t>
  </si>
  <si>
    <t xml:space="preserve">   6.1.1 Es disposa d'un compromís formal vinculat a la contribució dels valors de convivència, inclusió social i igualtat entre persones? </t>
  </si>
  <si>
    <t>ind155</t>
  </si>
  <si>
    <t xml:space="preserve">Es disposa d'un compromís formal vinculat a la contribució dels valors de convivència, inclusió social i igualtat entre persones? </t>
  </si>
  <si>
    <t>Treball continuat a les reunions d'equip per evitar la discriminació i vetllar per la inclusivitat (gènere, edat, procedència, creences...)</t>
  </si>
  <si>
    <t>ind156</t>
  </si>
  <si>
    <t xml:space="preserve">Disposeu de procediments de gestió i promoció de la diversitat (col·lecius discriminats sistemàticament)? </t>
  </si>
  <si>
    <t>ind157</t>
  </si>
  <si>
    <t xml:space="preserve">Disposeu de procediments i pràctiques per assegurar l'accessibilitat a persones amb diversitat funcional? </t>
  </si>
  <si>
    <t>Pla de col·laboració (voluntariat)</t>
  </si>
  <si>
    <t>ind158</t>
  </si>
  <si>
    <t>Indiqueu els mecanismes existents per al forment de la sostenibilitat organitzacional:</t>
  </si>
  <si>
    <t>Les activitats i formacions de La Troca es realitzen a la Lleialtat Santsenca, equipament municipal de gestió comunitària amb una alta eficiència energètica</t>
  </si>
  <si>
    <t>ind159</t>
  </si>
  <si>
    <t>Indiqueu les pràctiques i procediments formals existents en matèria de gestió d'aspectes i impactes ambientals</t>
  </si>
  <si>
    <t>Es realitzen tallers d'empoderament de dones i tallers d'homes per tractar les masculinitats, s'incorpora la perspectiva de gènere i feminista en totes les formacions i activitats de La Troca, formacions sobre criança positiva i corresponsabilitat</t>
  </si>
  <si>
    <t>8,57</t>
  </si>
  <si>
    <t>9,1</t>
  </si>
  <si>
    <t>9</t>
  </si>
  <si>
    <t>8,44</t>
  </si>
  <si>
    <t>8,67</t>
  </si>
  <si>
    <t>9,22</t>
  </si>
  <si>
    <t>8,2</t>
  </si>
  <si>
    <t>8</t>
  </si>
  <si>
    <t>8,75</t>
  </si>
  <si>
    <t>8,29</t>
  </si>
  <si>
    <t>9,5</t>
  </si>
  <si>
    <t>8,5</t>
  </si>
  <si>
    <t>9,56</t>
  </si>
  <si>
    <t>7,8</t>
  </si>
  <si>
    <t>7</t>
  </si>
  <si>
    <t>8,25</t>
  </si>
  <si>
    <t>8,86</t>
  </si>
  <si>
    <t>9,7</t>
  </si>
  <si>
    <t>8,22</t>
  </si>
  <si>
    <t>9,67</t>
  </si>
  <si>
    <t>8,4</t>
  </si>
  <si>
    <t>10</t>
  </si>
  <si>
    <t>8,43</t>
  </si>
  <si>
    <t>9,6</t>
  </si>
  <si>
    <t>8,78</t>
  </si>
  <si>
    <t>8,33</t>
  </si>
  <si>
    <t>8,6</t>
  </si>
  <si>
    <t>7,71</t>
  </si>
  <si>
    <t>8,7</t>
  </si>
  <si>
    <t>8,56</t>
  </si>
  <si>
    <t>7,67</t>
  </si>
  <si>
    <t>8,8</t>
  </si>
  <si>
    <t>7,86</t>
  </si>
  <si>
    <t>7,83</t>
  </si>
  <si>
    <t>8,14</t>
  </si>
  <si>
    <t>5</t>
  </si>
  <si>
    <t>8,17</t>
  </si>
  <si>
    <t>6,4</t>
  </si>
  <si>
    <t>7,75</t>
  </si>
  <si>
    <t>7,43</t>
  </si>
  <si>
    <t>7,44</t>
  </si>
  <si>
    <t>7,33</t>
  </si>
  <si>
    <t>8,9</t>
  </si>
  <si>
    <t>6,56</t>
  </si>
  <si>
    <t>6,2</t>
  </si>
  <si>
    <t>7,9</t>
  </si>
  <si>
    <t>6,33</t>
  </si>
  <si>
    <t>5,6</t>
  </si>
  <si>
    <t>7,25</t>
  </si>
  <si>
    <t>7,57</t>
  </si>
  <si>
    <t>7,11</t>
  </si>
  <si>
    <t>7,5</t>
  </si>
  <si>
    <t>9,8</t>
  </si>
  <si>
    <t>9,78</t>
  </si>
  <si>
    <t>6,22</t>
  </si>
  <si>
    <t>9,11</t>
  </si>
  <si>
    <t>6,6</t>
  </si>
  <si>
    <t>5,75</t>
  </si>
  <si>
    <t>7,22</t>
  </si>
  <si>
    <t>7,4</t>
  </si>
  <si>
    <t>6,89</t>
  </si>
  <si>
    <t>6,8</t>
  </si>
  <si>
    <t>8,71</t>
  </si>
  <si>
    <t>9,25</t>
  </si>
  <si>
    <t>9,3</t>
  </si>
  <si>
    <t>7,56</t>
  </si>
  <si>
    <t>l’Ateneu es planteja quatre grans objectius en els terrenys artístic; de programació i difusió cultural; de context socioeducatiu, i en l’àmbit de moviments socials.
- En el terreny artístic, l’Ateneu Popular 9 Barris pretén potenciar la creació des d’una òptica no mercantilista i compromesa socialment, sempre des de la qualitat artística i amb especial atenció a les disciplines vinculades al circ. 
- En l’àmbit de la programació i difusió cultural, es compromet a acostar propostes als barris, potenciar cultures emergents i afavorir l’exhibició de projectes culturals del territori i la ciutat; i es compromet a fer-ho amb programacions de diferents perfils i amb una política de preus adequada a cada espectacle. 
- En el context socioeducatiu, vol fomentar el compromís social de la ciutadania a través de formació que proporciona el circ social com a eina educativa. 
- I com a part del teixit associatiu i dels moviments socials de Barcelona, l’Ateneu ajudarà a tirar endavant projectes des d’un punt de vista transformador i solidari.</t>
  </si>
  <si>
    <t>- Consolidar una Escola Comunitària de Formació Permanent als barris de Sants per a persones adultes i joves.
- Donar resposta a les necessitats formatives del territori, és a dir, dels barris de Sants i del Districte, posant especial èmfasi en els col·lectius en major risc d’exclusió social.	
- Consolidar un espai de trobada i aprenentatge entre persones diverses, contribuint a la inclusió i la cohesió social del territori amb una escola oberta a totes les persones i col·lectius.
- Esdevenir un laboratori de democràcia participativa on la participació de les persones formadores, les aprenents i la comunitat és decisiva per al funcionament i la gestió de l’espai.
- Explorar la gestió comunitària en l’àmbit de l’educació de persones adultes.
- Afavorir el canvi i la transformació social i comunitària i l’apoderament de la ciutadania a partir d’iniciatives formatives, educatives i culturals dirigides a diferents sectors i col·lectius socials.
- Afavorir la interacció de les persones adultes amb la societat, a partir d’accions que fomenten l’adquisició i millora de les competències necessàries per participar-hi.
- Crear una xarxa amb altres entitats, grups, serveis i persones afins per tal d’unificar esforços i recursos i treballar conjuntament.</t>
  </si>
  <si>
    <t>- Fomentar la participació social i cultural, autogestionada i participativa de lis joves  dins del casal i del territori.
- Promoure l'educació en valors a través dels projectes desenvolupats.
- Potenciar la presa de decisions dins els aspectes quotidians del Casal de Joves.
- Estimular la participació i l'autogestió en totes les activitats desenvolupades.
- Organitzar activitats adreçades a adolescents de 12 a 16 anys per tal que comencin a participar activament.
- Afavorir la cohesió entre els i les joves del barri per enfortir el teixit associatiu a Nou Barris.
- Incrementar la creació de grups i associacions de joves d'entorns i eixos diferents en un espai acord a l'ideari del Casal, amb el suport de les eines i recursos del casal.
- Dinamitzar els espais i recursos de l'associació.
- Assegurar eines i recursos pel desenvolupament personal de les joves i la creació de nous projectes.
- Fomentar la creació i formació musical dels/les joves del territori.
- Creació d'espais de diàleg i debat sobre les problemàtiques més properes als/les joves.
- Mantenir i millorar el treball de xarxa amb Casals de Joves de Catalunya.</t>
  </si>
  <si>
    <t>-Impulsar la creació de nous serveis i activitats socials i empresarials relacionades amb el món de la bicicleta, dins el marc de l’ESS
-Dissenyar i desenvolupar processos formatius per a contribuir a la ocupació en el mon de la bicicleta
-Donar suport a diferents estratègies municipals relacionades amb la mobilitat sostenible i l’economia social
-Sensibilitzar la ciutadania en el foment de l’ús de la bicicleta pel que fa a l’activitat comunitària i el consum cooperatiu i la cicló logística d´última milla i la transició ecològica i energètica</t>
  </si>
  <si>
    <t>Implementar mecanismes de governança oberts, inclusius i transversals.
• Facilitar la implicació del veïnat i de les entitats en la presa de decisions i en la seva
implementació.
• Afavorir la vertebració de les entitats de la CELS, creant i recolzant les sinèrgies i el
treball comú entre les mateixes, sota una perspectiva que generi beneficis a tots.
• Facilitar la relació amb la resta d’agents que intervenen en el territori.
• Ser respectuosos i complementaris a l’actual oferta sociocultural del barri</t>
  </si>
  <si>
    <t xml:space="preserve">"L'Associació Cultural Casa Orlandai (ACCO) en el marc del segon pla estratègic 2016-2020 ha potenciat la seva vessant
sociocomunitària, enfortint les relacions i la incidència en el territori, i potenciant la part social i solidària. L'objectiu és potenciar la
transformació social i l'empoderament del veïnat, a partir dels diferents projectes que desenvolupem (Casa Orlandai, Espai Gardenyes,
Banc del Temps...), amb l'objectiu de millorar la qualitat de vida de tot el veïnat del barri. 
</t>
  </si>
  <si>
    <t>L’Ateneu Popular 9 Barris és un equipament cultural de gestió comunitària. Va sorgir gràcies a la lluita de veïns i veïnes de Nou Barris l’any 1977 per enderrocar una fàbrica d’asfalt i reconvertir-la en el centre cultural que és avui en dia. L’Ateneu Popular 9 Barris s’ha constituït com un referent d’equipament cultural gràcies al seu projecte d’intervenció social a través de la cultura i a un programa artístic basat en les noves expressions i les arts parateatrals.
Avui l’Ateneu és un espai obert a noves activitats socials, culturals i polítiques, sovint allunyades dels circuits oficials, però imprescindibles per mantenir un esperit crític que faci possible una societat més justa i de progrés. Funciona a través de la gestió comunitària, una comunitat que la formen totes aquelles persones que se’n senten part ja sigui per identitat, relacions afectives, visió compartida i/o participació. Aquesta comunitat és oberta, flexible i està en constant moviment.</t>
  </si>
  <si>
    <t>La Troca és un espai comunitari de formació permanent, un projecte de formació de persones joves i adultes on aprendre a desenvolupar-nos com a persones autònomes i crítiques. La Troca és un espai de trobada i aprenentatge, obert a totes les veïnes joves i adultes dels barris de Sants (Sants, Badal, Hostafrancs, Font de la Guatlla i La Bordeta) de Barcelona, que no compta amb cap escola pública per a persones joves i adultes i amb poca oferta formativa en competències bàsiques. La Troca pretén donar resposta a aquestes mancances amb una oferta àmplia i variada i un nou model de gestió que dóna sobirania a la comunitat. La Troca està constituïda com a associació, però sempre ens hem reivindicat com una escola pública de gestió comunitària, aportant a l’educació de persones adultes (EpA) un model de gestió participatiu, democràtic, horitzontal, obert i enxarxat amb el territori; que garanteixi que el projecte dóna resposta a les necessitats del veïnat, genera cohesió social i treballa per la millora de les condicions de vida i per la transformació social. Som, doncs, un projecte nascut des de la base que entén l’EpA com un dret de ciutadania bàsic i indiscutible i com una eina per a l’apoderament i la transformació social.</t>
  </si>
  <si>
    <t>L' Associació Juvenil Sociocultural de Prosperitat gestiona el Casal de Joves de Prosperitat. A través d' aquesta gestió oferim:
- Cultura a través de l' oci alternatiu per les joves del barri en forma de tallers i monogràfics formatius (ball, musicals, manualitats), a més de l' oferta cultural que també oferim amb xerrades, exposicions, concerts i mostres, entre d' altres activitats. Treballem també amb adolescents de franja (de 12 a 16 anys) a través d' una assignatura de participació, de diferents tallers que oferim al juliol i del treball directe al punt de trobada del casal.
- Àmbit social: fem treball en xarxa amb altres entitats del barri i del territori, així com altres entitats del sector juvenil, com la Federació de Casals i Grups de Joves de Catalunya. També donem assessorament i suport a altres entitats juvenils que volen realitzar projectes i esdeveniments.
A més d' això també gestionem l' Espai familiar Racó de Joc, un projecte de petita infància que es realitza a una escola bressol del barri.</t>
  </si>
  <si>
    <t>Treballem per a impulsar l’ús de la bicicleta com a model de transport ideal a la ciutat i donem suport a les entitats i projectes vinculats amb la mobilitat sostenible i l’economia social i solidaria. Ho fem a través del taller d'autoreparació, la cessió d'espais, les visites guiades, la bicicargo comunitària i diferents activitats vinculades amb la mobilitat i la mecànica.</t>
  </si>
  <si>
    <t>La Lleialtat Santsenca és un equipament municipal de gestió comunitària del barri de Sants dedicat al foment de la cultura, el veïnatge i la cooperació.
Gestionada per la Coordinadora d’Entitats per la Lleialtat Santsenca (CELS), en l’actualitat, la Lleialtat és un espai accessible, proper i intergeneracional que impulsa, dinamitza i acull activitats i projectes, promou la transformació social, ofereix espais als col·lectius del barri i enforteix la vida veïnal i comunitària a través de la participació.</t>
  </si>
  <si>
    <t xml:space="preserve">Sota el lema d'Art, Convivència i Transformació Social, i amb les limitacions de ser un centre cívic, desenvolupem propostes socioculturals amb el màxim d'iniciativa i participació del veïnat, fomentem la creació artística i l'associacionisme, generen els espais i aportem els recursos per a que les persones s'enxarxin i les entitats desenvolupin les seves activitats. Seguim un model de gestió cívica.
</t>
  </si>
  <si>
    <t>El projecte de l’Ateneu s’organitza i es governa a partir de la gestió comunitària, que n’és un element identitari. La gestió comunitària fa referència a la tasca col·lectiva de recuperació de la gestió dels recursos que necessita o produeix la comunitat, siguin serveis o equipaments, des de la comunitat. Per tant, hi ha una coresponsabilitat i no és un simple recurs de l’Administració: és dret i responsabilitat de la societat participar en la gestió dels recursos i serveis que l’afecten.</t>
  </si>
  <si>
    <t>La Troca es planteja des d’un inici com un projecte de caràcter comunitari, intervenint des de la formació de persones adultes com una eina de construcció de comunitat i de transformació social. La intervenció que fem dóna una resposta innovodora a les necessitats socials emergents i no cobertes del territori i ho fa partint i posant al centre les necessitats, desitjos i voluntats del veïnat. Defensem que assolir una societat més participativa i cohesionada passa per crear les condicions que permetin a la ciutadania adquirir totes aquelles competències que, finalment, portin a l’autonomia personal i la participació social. Així mateix, el nivell educatiu i les competències bàsiques determinen la inclusió social a diferents nivells (informació, participació, accés al món laboral, qualitat de vida…).  Partim de la premissa, doncs, que la creació d’un espai que permet l’aprenentatge de les competències bàsiques per a les persones adultes i que ho fa a partir de la participació i la implicació de la comunitat, suposa una millora de la qualitat democràtica i la cohesió social del territori. Si més no, en dos sentits: d’una banda, mitjançant l’exercici quotidià d’aquesta democràcia més directa en un entorn reduït (un entorn on es posaran en pràctica les competències apreses, fent aflorar vincles i nous coneixements del territori i dels seus recursos). D’altra banda, mitjançant l’aparició de noves relacions, interaccions i vincles entre els diferents agents del territori, tot nodrint un treball en xarxa més dinàmic i operatiu. Tots aquests elements també faciliten la inclusió de col•lectius poc representats fins ara en diferents espais, entitats i serveis del barri.</t>
  </si>
  <si>
    <t xml:space="preserve">Per una banda creem un espai de relació i d' oci alternatiu per a les joves del barri, qui poden venir a proposar les activitats que volen fer i participen de la gestió directa d' una entitat de gestió ciutadana (depenent del nivell de participació que vulguin tenir), per tant som escola de participació per les joves que no han passat per un cau o esplai anteriorment.
Oferim també un espai físic on poden venir a estudiar, jugar, fer servir el buc d' assaig o simplement a passar l' estona. A més oferim un espai d' acompanyament i assessorament psicològic per a joves majors de 18 anys. I estem treballant de manera activa per fer dels nostres espais, espais més segurs per a totis a través del protocol contra agressions masclistes i lgtbiq+fòbiques que vam crear.
A través del treball en xarxa amb altres entitats oferim a les veïnes del barri/districte activitats culturals més amplies i diverses, ja que el públic objectiu s' amplia.
de la mateixa manera a través de la gestió de l' espai familiar oferim a les families del barri amb nadons un espai on es poden desenvolupar i aprendre jugant i interactuant amb altres infants i families.
També creiem que el fet de gestionar un equipament municipal és una manera de contribuir localment a la comunitat, ja que les veïnes poden participar directament a la gestió i per tant es una mostra </t>
  </si>
  <si>
    <t xml:space="preserve">A través dels serveis permanents i oberts a tota la ciutadania, les activitats formatives i divulgatives, les aliances amb les entitats i empreses com amb les administracions públiques del territori, i a través de la intercooperació amb altres entitats de l’ESS. </t>
  </si>
  <si>
    <t>La Lleialtat vol ser una casa del barri i per al barri amb vocació de servei públic que contribueixi a la millora del nostre entorn. La Lleialtat és un espai de trobada intergeneracional, obert al barri, governat de forma participada i democràtica, gestionat de forma ètica i transparent per poder construir xarxa comunitària a través de la cultura, la cooperació i l’acció social</t>
  </si>
  <si>
    <t>Som un comú urbà al servei de la comunitat, posem els nostres recursos al servei de la comunitat per tal de:
- Enfortir la xarxa de barri en temps de pandèmia a través del projecte Casals Comunitaris i la creació d'espais de coordinació entre els equipaments del barri i de la ciutat.
- Crear cicles compartits entre els cicles culturals i vincular-los als debats culturals del moment.
- Impulsar i donar suport a projectes de barri, conjuntament amb altres entitats</t>
  </si>
  <si>
    <t xml:space="preserve">   2.5.2 Feu una breu descripció dels mecanismes existents, i la seva implantació i seguiment. </t>
  </si>
  <si>
    <t>Mecanismes d'apoderament que contribueixin a l'evolució en la implicació continuada de la base social del projecte. Durant la tardor del 2022 s'ha iniciat un procés participat per l'elaboració del RRI i de cara a la primavera-estiu del 2023 es treballarà el Pla d'acollida per fomentar la participació als diferents espais de l'Ateneu.</t>
  </si>
  <si>
    <t>Es fa una entrevista d'acollida extensa a totes les persones per detectar les possibilitats d'implicar-se en el funcionament de l'entitat. Un dels nostres principis es que tothom té alguna cosa a aprendre i alguna cosa a ensenyar i, per tant, qualsevol persona que ve a formar-se pot oferir algun tipus de formació. Així han anat sorgint noves formacions i tallers (costura, dansa, ioga), però també possibilitats de col·laborar en diferents àmbits: suport a l'aula, recepció o grups de treball per la realització de diferents activitats o sortides. Totes aquestes formacions, activitats i col·laboracions tenen el seguiment d'una persona treballadora responsable de l'àmbit i un acompanyament d'una persona col·laboradora. També es fan reunions mensuals dels diferents àmbits de col·laboració per coordinar i fer el seguiment de les tasques. En relació a les col·laboracions pedagògiques fem formacions internes mensuals sobre diferents aspectes didàctics a treballar.</t>
  </si>
  <si>
    <t>Durant tot el temps que la persona està al Casal, en cas que vulgui, va augmentant la participació (de comissió, a responsable de projectes o col·lectius, participar de la gestora i qui vol arriba a la junta directiva). Per altra banda, també tenim una persona alliberada de la gestora que treballa a l' associació, per tant qualsevol persona que participi de manera activa i conegui el projecte, pot acabar sent secretària general de l' associació.</t>
  </si>
  <si>
    <t>- El fòrum virtual "Àgora", on es fa convocatòria oberta dels espais de participació i també es publiquen les actes per garantir la transparència.
- "La Lleialtat que b/vull", un procès de redefinició col·lectiu dels mecanismes i espais de participació.</t>
  </si>
  <si>
    <t>Les comissions com a porta d'entrada a major implicació, així com la participació en alguna activitat/projecte</t>
  </si>
  <si>
    <t>Tots els càrrecs són rotatius i es renoven de manera anual, excepte els càrrecs de la junta que es renoven cada cinc anys. Tasques puntuals, com per exemple atenció als mitjans de comunicació, són rotatives entre tot el personal atenent sempre una persona diferent. Tot això tenint en compte que en qualsevol moment que una persona expressa la necessitat de relleu es fa un canvi de persona en aquella tasca o càrrec.</t>
  </si>
  <si>
    <t xml:space="preserve">Els Estatuts del Bicihub estableixen que la rotació dels membres de la Junta Directiva serà cada 2 anys </t>
  </si>
  <si>
    <t>Els Estatuts de la CELS recullen els mecanismes de rotació</t>
  </si>
  <si>
    <t>Per estatuts, cada quatre anys i màxim vuit anys</t>
  </si>
  <si>
    <t>https://ateneu9b.net/ca/arxiu</t>
  </si>
  <si>
    <t>https://latrocasants.org/transparencia/
https://latrocasants.org/com-ho-fem/</t>
  </si>
  <si>
    <t>www.cjprospe.net/transparencia</t>
  </si>
  <si>
    <t>https://bicihub.barcelona/bicihub-passat-present/transparencia/</t>
  </si>
  <si>
    <t xml:space="preserve">www.lleialtat.cat
https://n.lleialtat.cat/s/q3iKkckXjR27tRS
</t>
  </si>
  <si>
    <t>https://casaorlandai.cat/descarregues/</t>
  </si>
  <si>
    <t xml:space="preserve">   3.11.1 Indiqueu com es garanteix l'accés a la informació necessària per a la participació en la presa de decisions a tota la base social i grups d'interès del projecte. </t>
  </si>
  <si>
    <t xml:space="preserve">A l'Ateneu Popular, mensualment, s'envia a tota la base social (persones sòcies i/o col.laboradores del projecte) i a la comunitat un butlletí informatiu de totes les activitats programades, calendaris de trobades i reunions dels diferents espais de participació (comissions i grups de treball). Aquest butlletí inclou la documentació necessària per disposar de tota la informació per participar als diferents espais de decisió.
</t>
  </si>
  <si>
    <t>S'informa puntualment pels diferents canals de comunicació (email, grup de whatsapp, xarxes socials) amb la documentació corresponent adjunta. Aquesta documentació també està disponible al núvol compartit. Totes les persones de l'equip i col·laboradores (voluntariat) tenen accés al núvol compartit i a tota la informació del projecte. S'envia amb antelació suficient l'ordre del dia de les reunions que també està compartida al núvol i on totes les persones amb accés poden afegir punts i comentaris. Posteriorment s'envia i es posa a disposició al núvol l'acta de cada reunió. Es fa retorn de totes les reunions amb altres agents i de les participacions a les diferents xarxes de coordinació.</t>
  </si>
  <si>
    <t>La documentació necessària es comparteix al Drive on totes les participants tenen accés i on també es troben les actes de les assemblees gestores i de l' assemble general anual.</t>
  </si>
  <si>
    <t>Publicació d'informacions a la web, mailings i butlletí.</t>
  </si>
  <si>
    <t xml:space="preserve">MItjançant l'Àgora (eina de comunicació interna), l'enviament de butlletins, la publicació d'actes i documents del projecte al web de la Lleialtat. </t>
  </si>
  <si>
    <t>Es convoca a tota la base social a les assemblees, compartint tota la documentació. Es comunica via newsletter i xarxes totes les reunions d'espais decisoris. Es comuniquen per xarxes els principals acords de la junta.</t>
  </si>
  <si>
    <t>A la nostra entitat participa una gran diversitat de persones (per raó de procedència, edat, situació socieconòmica, religió...). Totes elles són convidades a participar en els diferents espais de participació i de presa de decisió. Hem incorporat dues dones d'origen migrant a l'equip remunerat. La diversitat (per origen, edat, orientació sexual...) també està present en els diferents espais de col·laboració i participació a diferents comissions i a les reunions plenàries mensuals.</t>
  </si>
  <si>
    <t>Al mateix projecte de l' associació ja s' esmenta que els nostres espais són lliures de qualsevol discriminació (per raó d' identitat o expressió de gènere, per orientació sexual, per origen, classe, discapacitat...). A més hem treballat en la creació d' un protocol contra les agressiones masclistes i lgtbifòbiques per fer dels nostres espais, espais més segurs i tenim la voluntat de continuar formant-nos per poder incloure altres tipus d' agressions al protocol.</t>
  </si>
  <si>
    <t>Comunicació visual i textual inclusiva, que evita els estereòtips de gènere i proposa models i referents positus.</t>
  </si>
  <si>
    <t>Fent un acompanyament personalitzat i posant facilitats (d'horaris, d'accés a la informació, procediments...)</t>
  </si>
  <si>
    <t>Es fan activitats i tallers gratuïts per fomentar la participació a tothom, hi ha cicles pensats pel públic familiar i per a infants, que tenen molt d'èxit, es fa una nova activitat l'Esbiaxada per promoure la llibertat de gènere i lluitar contra la transfòbia. Tenim una comissió feminista que organitza activitats tot l'any i un cincle trimestral de xerrades per dones que es diu Fem Safareig.</t>
  </si>
  <si>
    <t xml:space="preserve">-	Hem organitzat espais de trobada i de caliu amb la base social.
-	Hem fet accions concretes a cada comissió per tal d'enfortir la participació
-	S'ha obert una plaça estructural dins l'equip que desenvolupa tasques de dinamització comunitària.
-       S'ha realitzat una diagnosi de la participació a l'Ateneu Popular.
</t>
  </si>
  <si>
    <t>La consolidació del treball per comissions, la creació de nous grups de treball on hem augmentat el nombre de participants i la diversitat de perfils, la realització d'una formació per millorar la participació i la dinamització de reunions, la realització d'una plenària extraordinària per debatre sobre la participació i democràcia interna.</t>
  </si>
  <si>
    <t xml:space="preserve">Creació de procés participatiu per l' adaptació del projecte del Casal de Joves de Prosperitat al nou equipament.
Treball amb instituts i agents del territori que treballen amb joves
Participació de la Taula Socioeducativa de Prosperitat
</t>
  </si>
  <si>
    <t xml:space="preserve">Incrementar la participació de les entitats sòcies a l'Assemblea general del Bicihub
</t>
  </si>
  <si>
    <t xml:space="preserve">La continuació de 'La Lleialtat que b/vull' que proposa una reflexió interna i col·lectiva per redefinir i millorar la participació i la governança del projecte. </t>
  </si>
  <si>
    <t>Ha baixat la participació a tots els nivells, i hem hagut de reduir el nombre d'assemblees, ara s'està iniciant l'elaboració del tercer pla estratègic on s'ha tornat a obrir la participació en l'elaboració del pla.</t>
  </si>
  <si>
    <t xml:space="preserve">-      Dissenyar un Pla de treball concretant accions concretes per afavorir la participació comunitària dins de l'entitat.
-      Elaborar un Pla d'acollida que determini en cada un dels espais de participació com s'acull a persones que desitgen participar en el projecte.
-	Organitzar sessions d’acollida periòdiques on s’expliqui el funcionament de l’equipament i els espais de governança i treball per tal que les persones puguin conèixer i dirigir-se als grups de treball o les comissions. 
-	Fer un mapa de participació del projecte de l’Ateneu i altres materials d’acollida. 
-      </t>
  </si>
  <si>
    <t>Volem continuar augmentant el número de participació i que més participants s'involucrin en diferents espais de participació i, en especial, en els espais de decisió.</t>
  </si>
  <si>
    <t xml:space="preserve">Aconseguir més participació d' adolescents d' entre 12 i 16 anys, que es vinculin al projecte a través d' activitats o projectes que els interessin.
Continuar el procés participatiu de cara al nou Casal de Joves 
Ampliar l' oferta d' oci alternatiu al nou Casal de Joves, on podrem gaudir de més espai i tenir més recursos per oferir.
Crear un procés de relleu de la persona alliberada de la gestora
</t>
  </si>
  <si>
    <t>Estimular la participació en les comissions temàtiques i la proposta d'activitats per part de les entitats sòcies del Bicihub</t>
  </si>
  <si>
    <t xml:space="preserve">· Fomentar la participació del veïnat a les comissions 
· Fomentar la participació de la gent jove en els espais de decisió </t>
  </si>
  <si>
    <t>Tornar a muscular tots els espais participatius, sobretot la junta. Posar en marxa el pla estratègic.</t>
  </si>
  <si>
    <t>Taula Oberta de Trinitat nova
Coordinadora d'entitats veïnals de 9 Barris
Taula Prevenció de Trinitat Nova
Plataforma entiats Roquetes
coordinadora cultural 9 barris
coordinadora aavv i entitats
nou barris acull
Plataforma gestió ciutadana 9 barris
Plataforma gestió ciutadana Barcelona
Xarxa Fàbriques creació 
Comi antiassetjament (XES) 
Xarxa d'Espais Comunitàris (i dins la XES) 
APCC 
XECC
Coop 57 
La Directa
FECSE
CARAVAN</t>
  </si>
  <si>
    <t>- Coordinadora d'Entitats de la Lleialtat Santsenca
- Taula Social del Secretariat d'Entitats de Sants
- Taula intercultural del Secretariat d'Entitats de Sants
- Taula socioeconòmica de Sants centre
- Impuls cooperatiu de Sants
- Xarxa d'economia social i solidària (XES)
- Xarxa d'espais comunitaris (XEC)
- Plataforma de gestió cívica
- ACOF. Associació Comissió de formació
- Coordinadora de la llengua de Barcelona
- Plataforma Red Conecta
- Taula d'Educació de Persones Adultes de Sants
- Xarxa Jove de Barcelona
- Consell Escolar del Districte
Participem en els següents projectes al Districte de Sants-Montjuïc:
- Comunalitats. Participació a la Xarxa Comunitària d'Ocupació (XACO) amb l'Impuls Cooperatiu de Sants, Abarka, Migress i L'Esguard
- Ocell de Foc. Participació en el Nucli de Sants-Montjuïc/Les Corts amb Fundació Sant Pere Claver, Fundació Dau, Fundació Mans a les Mans, Reflexes SCCL i l'Associació Centre d'Higiene Mental Les Corts</t>
  </si>
  <si>
    <t xml:space="preserve">Projectes i activitats: 
Assignatura a un INS: Educar en participació
ProspeIglú
Carnaval/carnaval jove
Feria de abril
La Cultura va de festa
Festes Majors de Prosperitat
ProspeBeach
Flamenco de Barrio
San Xibeco
Acompanyament i assessorament psicològic:
Plataformes/xarxes:
Coordinadora Cultural de Nou Barris
Taula Socioeducativa de Nou Barris
Intergestora dels Casals de Joves de Nou Barris
Plataforma de gestió cívica de Nou Barris i de Barcelona
Federació de Casals de Joves de Catalunya
</t>
  </si>
  <si>
    <t xml:space="preserve">-Estrategia ESSBCN2030 i GdT Xarxa de Recursos
-Membre de la Taula Eix Pere IV
-Xarxa Pols Cooperatius d'ESS 
-Xarxa Local d'ESS de Sant Martí
</t>
  </si>
  <si>
    <t>Xarxes i plataformes
- Secretariat d’Entitats de Sants i Hostafrancs i la Bordeta
- Taula Social de Sants
- L’Impuls Cooperatiu de Sants
- Plataforma de Gestió Ciutadana
- Xarxa d’Espais Comunitaris
- Xarxa d’Economia Social i Solidària
- Consell Municipal d’Associacions de Barcelona
- Pam a pam
- Plataforma No Callarem
- Projecte Radars
- Comunitat Energètica de la Bordeta
- Xarxa Comunal d’Ocupació
- Educoop
Projectes i activitats
-Postgrau d’Economia Social i Solidària
-Bicicoop
-Treu-li suc al mòbil
-Escuelita Antiracista
-People Help
-Psicòlegs sense fronteres
-Cucs de terra: érem i serem
-Transport comunitari, mobilitat elèctrica compartida
-Equipaments lliures
-L'Àlbum familiar del barri
-Memòries de la fàbrica
-Porta el portàtil
-Firentitats
-laCulturaCOM
-Dia Internacional de la Dansa</t>
  </si>
  <si>
    <t xml:space="preserve">"Xarxes (22): Taula d'entitats de Sarrià,Ecoxarxa de sarrià,XAS - Xarxa Aprofitament de Sarrià,Radars-Taula comunicació,Xarxa de Ccívics de Districte,Taula de Feminismes de Districte,Consell de Dones SSG,Xarxa de salut Comunitària de Districte,Comi de Festes del roser de Sarrià,Comi de carnaval,Consell de Residus de Sarrià,B+S,Plataforma Bici Augusta,Sarrià SG Refugi,Xarxa Antirumors, PGC -Plataforma Gestió Ciutadana,Sarrià Respira,XEC - Xarxa Espais Comunitaris,Grup de consum de Sarrià, BDT-Banc del Temps de SSG, Coordinadora de les Comissions de gènere d'escoles i Instituts de Districte, Xarxa de Salut Comunitària
Iniciatives i projectes (7) : XAS - Xarxa Aprofitament de Sarrià, Radars-Taula comunicació, Agenda 2030, Projecte Compostatge Comunitari, Projecte Sarrià Barri Educador, Espai gardenyes, Diagnosi de Salut Comunitària
"
</t>
  </si>
  <si>
    <t>Plataforma d'entiats Roquetes
Coordinadora cultural 9 barris
Plataforma gestió ciutadana 9 barris
Plataforma gestió ciutadana de Barcelona
Xarxa d'Espais Comunitàris</t>
  </si>
  <si>
    <t>Hem impulsat i dinamitzem activament la Taula d'Educació de Persones Adultes de Sants. Tenim una participació activa en els dos projectes assenyalats on es treballa de manera horitzontal entre totes les entitats implicades</t>
  </si>
  <si>
    <t>Projectes i activitats: 
Assignatura a un INS: Educar en participació
ProspeIglú
Carnaval/carnaval jove
Feria de abril
Festes Majors de Prosperitat
ProspeBeach
Flamenco de Barrio
San Xibeco
Acompanyament i assessorament psicològic:
Plataformes/xarxes:
Coordinadora Cultural de Nou Barris
Taula Socioeducativa de Nou Barris
Intergestora dels Casals de Joves de Nou Barris</t>
  </si>
  <si>
    <t>Només hi participem activament</t>
  </si>
  <si>
    <t>-Cucs de terra: érem i serem
-Transport comunitari, mobilitat elèctrica compartida
-Equipaments lliures
-L'Àlbum familiar del barri
-Memòries de la fàbrica
-Porta el portàtil
-laCulturaCOM</t>
  </si>
  <si>
    <t xml:space="preserve">Ecoxarxa de sarrià, Comissió de carnaval, PGC -Plataforma Gestió Ciutadana, Projecte Compostatge Comunitari, Projecte Sarrià Barri Educador ,BDT- Banc del temps de SSG, Espai Gardenyes
</t>
  </si>
  <si>
    <t xml:space="preserve">Optativa de circ Institut-Escola Antaviana
Optativa de circ Institut-Escola Turó de Roquetes
Optativa de circ Institut- Escola Trinitat Nova
Obertura de residències artístiques </t>
  </si>
  <si>
    <t>Formacions per a famílies a les escoles del Districte
Projecte Comunalitats amb l'Impuls Cooperatiu de Sants i altres iniciatives de l'economia social i solidària del territori
Projecte Ocell de Foc amb altres entitats que fan formació/orientació/inserció amb joves
Visites a biblioteca, mercat, centres cívics i altres recursos del territori
Xerrades i tallers organitzats amb diferents recursos i serveis del territori: serveis socials, PIAD, CAP i entitats.</t>
  </si>
  <si>
    <t xml:space="preserve">Instituts: realitzem l' assginatura "Educar en participació" a un institut del territori. A més fem passaclasses per a donar a conèixer el projecte del casal pels instituts del barri.
Educadorxs de carrer (serveis socials): venen un cop per setmana amb un grup de joves i fem vinculació a través d' alguns projectes anuals que fem, com la nit d' ànimes. Aquest anys també hem col·laborat en un projecte de cosificació que feien amb un grup de noies del barri.
Escola Bressol Ralet: en aquesta escola es realitza el projecte de petita infància Racó de Joc, que gestionem com a casal.
</t>
  </si>
  <si>
    <t>La Escocesa fàbrica de creació: cessió temporal d'una bicicleta per un artista resident del centre</t>
  </si>
  <si>
    <t>-Cotxeres-Casinet (Firentitats, Memòries de la fàbrica, Expressions del món)
-Punt Multimèdia (Memòries de la fàbrica, Porta el Portàtil)
-Escola Barrufet, Escola Lluís Vives, Institut Sants, Escola Gayarre, Institut Arts, Escola Poble-Sec (Audicions musicals i exposicions)
-Centre de Serveis Socials Numància (Entre totes, tot, Porta el portàtil, Activitats de Radars) 
-Arxiu Municipal del Districte de Sants-Montjuïc (Àlbum Familiar del Barri)
-Biblioteca Vapor Vell (Club de lectura, Memòries de la fàbrica)</t>
  </si>
  <si>
    <t xml:space="preserve">C.Cívic de Sarrià i resta CC del Districte- Prog de Justícia Global-- Festa Major, CGG Can Fàbregas, SS de Districte-Radars, CAP Sarrià- Salut Comunitària, Escoles públiques del Districte- Sarrià barri Educador, Escola Municipal de Música Can Ponsic,-Festivalet de Can ponsic , Sarrià SG Refugi- Dia de les persones refugiades, Districte SSG, SS de SSG-Casals Comunitaris, CP Sarrià- Programa GG, SS Sant Joan de Déu i Fundació Assis-Dia les persones sense llar
</t>
  </si>
  <si>
    <t xml:space="preserve">Acollim activitats a partir de la cessió d'espais que treballem de manera conjunta amb altres entitats socials i del teixit del territori. </t>
  </si>
  <si>
    <t>En el marc del projecte de la Comunalitat s'ha creat una Xarxa Comunal d'Ocupació on participen cooperatives, autònoms i comerços del territori amb necessitats de contractació.</t>
  </si>
  <si>
    <t>Per la Festa Major de Prosperitat es crea un diari de festes, on a més de trobar la programació dels actes, i diferents articles escrits per les penyes i entitats del barri, surten anuncis de botigues del barri i d' aquesta manera podem autofinançar millor la FM.</t>
  </si>
  <si>
    <t>Preparació de la trobada Estiu cooperatiu de Sant Martí en col·laboració amb Supermercat cooperatiu Pebre Roig, Coordinadora de cooperatives d’habitatge del Poblenou, Associació per la promoció del transport públic PTP, Taula Eix Pere IV, Biciclot sccl, Barabara Educació sccl.</t>
  </si>
  <si>
    <t>-Economat Social (Transport comunitari)</t>
  </si>
  <si>
    <t xml:space="preserve">Llibreria A Peu de Pàgina_ Trobada d'Il·lustradores-Conta Contes- Cafè Orlandai SCCP-Exposicions, concerts, dansa, teatre, Taller de cuina, Revista Avenç-Cicle cafè Literaris, Tormiq-Servei d'impressió, El Fornet-Margarit-Carnaval, Diari El Jardí-Comunicació, Indian Runners i Face Music-Programació musical, Escola música Antàrtida, Escola dansa Vàrium, Can Calopa, Manantial de la Salud-Activitats Culturals,
</t>
  </si>
  <si>
    <t xml:space="preserve">   4.5.3 Descripció de les activitats desenvolupades durant l'exercici, incloent les conjuntes. </t>
  </si>
  <si>
    <t>La programació de l'Ateneu s'articula en 3 àrees: Programació, creació i formació.
Cada una de les àrees programen diferents activitats culturals que vincules la cultura amb el territori des del punt de vista de la cultura crítica i posant el focus en els processos de creació artística.
Destaquen el Circ d'Hivern, Combinat de Circ, Lokal de Risc i mostres de residències artístiques i de creació comunitària, així com les mostres de l'Escola de Circ Infantil i Juvenil.
Pel que fa a la programació cultural s'articula en cicles com el Cítric (cultura crítica) Rombic (Festival de titelles i teatre de l'objecte), els Solidaris, co-produccions amb projectes culturals d'interés, bolos autogestionats per les entitats del territori, Tribu (espectacles familiars), Nou barris meets New Orleans, etc.....</t>
  </si>
  <si>
    <t>4 grups de diferents nivells d'alfabetització, 1 curs de PreGES, 3 cursos de diferents nivells de castellà, 3 cursos de diferents nivells de català, 1 curs intensiu de català a l'estiu, 1 curs d'anglès, 2 cursos de diferents nivells d'alfabetització digital, 1 curs de mòbils per a gent gran, Mòdul C de primera acollida, 11 formacions diferents en el marc de la Xarxa d'Intercanvi de Coneixements, Formacions per a famílies de català i competències digitals a diferents escoles públiques del Districte, Parelles lingüístiques en català, 2 grups de conversa en castellà de diferents nivells, Orientació formativa i laboral, 1 curs de tècniques de recerca de feina, Aula oberta TIC amb suport per la realització de tràmits online, 1 grup de conversa de dones en àrab, espai de cura per infants menors de 3 anys, cicle de tallers sobre criança positiva, sortides, festes i assemblees.</t>
  </si>
  <si>
    <t>- Programació mensual del casal: A banda d'aquestes activitats de caràcter anual, l'associació té una programació mensual on es realitzen diferents activitats, de Dimarts a Dijous són de pettit format com campionats, cinema, tallers i els divendres hi ha activitats més nocturnes com teatre o concerts.La coordinació i preparació d'aquestes activitats es realitza com a comissió de programació, que és oberta a totis lis joves del barri. A més a més, els col·lectius organitzen activitats obertes al barri
- Sortida Anual del Casal de Joves de Prosperitat:  És una eina, que creiem necessària, per a definir entre el màxim nombre de membres, voluntaris/es, usuaris/es, el que s'espera del Casal de Joves en el present i un futur pròxim. La sortida on es fa l'AGO és un moment de reunió i debat on es reflexiona sobre què es vol modificar, aconseguir, afegir i/o anul·lar del projecte del Casal de Joves, i on es tracten diversos aspectes com els mètodes d'organització, de debat, de resolució de conflictes i de gestió dels col·lectius. També, es propicia pel treball de relacions, convivència i cohesió de grup.
- Feria de abril: Durant una setmana del mes d'abril, es realitza una programació especial de Feria d'Abril, amb la participació de gran quantitat de grups de flamenc, tallers de ball, cajón, palmes, i gastronomia tradicional.
- ProspeOasis: Són els esdeveniments principals que organitza l'associació dins de les Festes Majors de Prosperitat. Es tracta de dues nits amb una programació musical preparada per la comissió del ProspeOasis de l'associació. Cal senyalar que el primer divendres es realitza el ProspeOasis Interpenyes, que es va originar amb la resta de penyes del barri i ara és el tret de sortida de les festes majors. A més dels ProspeOasis, durant les festes majors organitzem una paella popular i una jornada de mostra casalera.
- ProspEstiu: Durant tots el divendres del mes de Juliol, es realitzen activitats al carrer, ja siguin concerts amb diferents estils de música, tallers diferents com ioga, circ o salsa, monòlegs... Aprofitem el bon temps per treure la programació mensual, que d'una altra manera es faria a l'espai de trobada. Així també donem visibilitat a les activitats que es fan al casal, apropem el casal a la resta del barri i fem que les joves puguin conèixer-nos de manera més directa.
- Nit d'Ànimes: Es realitza una programació especial i depenent de les propostes dels joves es realitzen actuacions musicals, rol en viu, sopar especial, etc. Cada any les joves del casal, trien una temàtica de por i converteixen el passadís del casal en un túnel del terror. A més els i les joves també actuen com a personatges del túnel.
- Carnaval Jove + Carnestoltes (co-organitzat i coordinat amb les altres entitats de Nou Barris a través de la Coordinadora Cultural) .El divendres de Carnaval, les joves del Casal de forma conjunta amb la resta de Casals de Joves de 9Barris, organitzen el carnaval jove, donant el tret de sortida amb el pregó i amb actuacions musicals per tancar l'acte. L'endemà, dissabte, es fa la rua de carnestoltes amb els joves, dintre de la rua de carnaval de Nou barris El dissabte a la nit es realitza el gran ball de carnestoltes, co-organitzat per l'associació.
- La Cultura va de Festa: (co-organitzat i coordinat amb la Coordinadora Cultural de 9 Barris). El primer diumenge de maig es realitza la Cultura, una mostra d'entitats del teixit associatiu de 9Barris. Es fa durant tot el dia, la participació de l'associació passa per la coordinació general de l'acte durant la seva preparació i execució.
- San Xibeco: Festes d'Hivern de Prosperitat. Co-organitzat amb la comissió de San Xibeco.El divendres, s'habilita un espai del casal com a capella, per exposar la imatge de San Xibeco,Dissabte al matí, després del pregó inicial, es baixa al sant mentre se li canta una saeta. En acabar, s'enceta la processó que recorre el barri, fins al migdia, que es fa una parada pels concerts.
- Assignatura Educar en participació: Aquesta assignatura sorgeix de l’ Associació de Casals i Grups de Joves de Catalunya. Aquesta ofereix als casals la possibilitat de dur a terme una assignatura de participació als instituts de referència de la zona, per tal de promoure la participació, i alhora, donar a conèixer el casal de joves a les adolescents.Es preten promoure la pràctica de la participació amb l’ alumnat de 3r o 4t d’ ESO, removent consciències, permeten l’ experimentació i la vivència participativa, per tal que les joves puguin ser part activa de la societat en la que viuen, sobretot del propi teixit associatiu del seu territori.
- Acompanyament i assessorament psicològic: L'Associació Catalana de Familiars i Malalts d’Esquizofrènia, col·labora amb nosaltres a través del servei d’ acompanyament psicològic a joves que realitza un dels seus psicòlegs. D'aquesta manera hem pogut posar focus sobre un dels problemes juvenils i socials que creiem més importants i més invisibilitzat: la salut mental.</t>
  </si>
  <si>
    <t xml:space="preserve">Curs per a Instructor/a de circulació ciclista 
Espai de cures per a prevenir i reduir l’estrès
Reunió Associació de veïnes i veïns de Poblenou 
Taller Aprenem juntes a construir les nostres joguines 
Visita Projecte Green Valleys
Tutories Curs Instructor/a circulació ciclista 
Xerrada sobre cooperativa d'habitatge del Poblenou  
Visita alumnat Màster en Sostenibilitat del Center for Leadership in Global Sustainability, Virginia Tech College of Natural Resources and Environment (EEUU) i La Hidra Coop sccl
Visita alumnat del projecte Enter Rodes, Associació Gabella
Formació Treball als barris Barcelona activa
Presentació campanya Recuperem l’espai públic
Tallers Protocol de prevenció assetjament sexual per organitzacions
Comissió de seguiment del Consell de Barri de El Parc i La Llacuna 
Visita alumnat de 2nESO, INS Salvador Espriu de Barcelona
Classe de mecànica bàsica
Acte #FeminismeALaPràctica 
Portes Obertes al Taller d’Autoreparació 
Visita alumnat PFI Auxiliar de manteniment i reparació de vehicles de mobilitat personal, Institut Rambla Prim
Activitat A punt per circular en bicicleta per alumnat de 3r eso, INS Fort Pius
Visita participants del Responsible Leader’s Table, Urban Impact Agency,i BMW Foundation Herbert Quandt
Taula Rodona Parlem de consum responsable i economia circular 
Visita alumnat PFI d’Auxiliar de manteniment i reparació de vehicles per a mobilitat personal del PTT Viladecans-Can Calderón 
Visita participants projecte Model de mobilitat urbana Intel·ligent com a part de les societats Intel·ligents humanes, Govern i administració de carreteres d’Ostròda, Polonia
Taller sobre model de barri per alumanat Universitat de Denver, EEUU
Activitat A punt per circular en bicicleta per alumnat del Col·legi Ramiro de Maeztu, Badalona
Xerrada virtual per alumnat PFI de reparació i manteniment de vmp INS Pere Martell de Tarragona i INS Josep Vallverdú de Les Borges Blanques, alumnat de fabricació mecànica INS Carles Vallbona de Granollers 
Visita Kate Raworth i Doughnut Economics Action Lab – DEAL i Oficina pel Clima de l’Ajuntament de Barcelona 
Visita tècnics del Programa de formació i capacitació en el marc del disseny i elaboració de l’Agenda Urbana Castelló 2030
Taller d’Introducció a la comunicació noviolenta 
Activitat per alumnat de 2nESO  de l’Institut Viladomat de Barcelona
Formacions per aprendre a conduir la bicicargo  
Taula rodona Comunitats energètiques i autoconsum compartit
Vine al BiciHub a veure el Tour de France!
Visita guiada per la Xarxa de Pols Cooperatius i d'ESS 
Acte d'entrega diplomes del curs Instructor/a de circulació ciclista 
Formació tècnica-professional auxiliar de mecànica i reparació de la bici per a dones i persones no binàries 
Portes obertes al Bicihub
Arribada Cursa transports urbana i interurbana de Barcelona 
Taller de Mobilitat amb perspectiva feminista interseccional 
Bicicletada Rividindicativa 
Formació ocupacional per Auxiliar de manteniment i reparació de bicicletes
Curs de Mecànica Bàsica per alumnat IES Pere Lliscart 
Activitat Logistica comunitaria 
Visita guiada per Master in Design for Emergent Futures 
Taller de Comunicació Noviolenta
Visita guiada per alumnat Màster de Geografia, UAB i AMB
Ruta per alumnat INS Quatre Cantons
Taller Eines ciber-feministes per l'empoderament digital 
Visita guiada per membres del projecte Social Innovation Catalyst (Shipyard Foundation, Polonia)
Reunió alumnat programa IHP Cities in the XXI Century 
Visita guiada per Programa acadèmic IHP: Cities in the 21st Century, La Hidra coop
Jornada Aprender a volar 
Visita guiada per alumnat de l'escola Odsherreds Efterskole OE Buissnes i realiteten, projecte Outofthebox (Aurora coop sccl )
Junta oberta de l'Associació per la promoció del transport públic
Activitat Portem la bici a l’escola i als instituts per alumnat de 1er ESO-B 
Formació Mecànica per a Bicibús  
Taula d'ocupació Districte de Sant Martí
Formació i Presentació del Protocol de prevenció d’assetjament sexual del Bicihub a les treballadores de Can Picó 
Taller Manualitats amb materials reciclats de components de la bici
Formació per a treballadores de la Creu Roja
Visita guiada per alumnat de 1r de Batxillerat (programa Erasmus+), Institut Vilamajor 
Junta ordinària de l'Associació per a la promoció del transport públic
Visita alumnat de l’INS Bellvitge 
</t>
  </si>
  <si>
    <t>-Festes del Bahia
-La Lleialtat és nom de dona
-Dia Internacional contra les Violències Masclistes
-Cinema Violeta
-Passejades per la història de Sants
-Si les parets parlessin 
-Cicle de programació familiar 
-Vermuts musicals 
-Cabaret de Nadal
-Exposicions (11) 
-Arts Escèniques (63)
-La Lleialtat a la fresca 
-Carnestoltes
-Sant Jordi
-Expressions del món</t>
  </si>
  <si>
    <t xml:space="preserve">Programació estable formada per 12 cicles d'activitats (cafè literari, les veus de la república, càpsules vespertines...), calendari popular (Sant Joan, Sant Jordi, festa major...). La Festa de la Primavera- Camí verd escolar, Espai de Jocs per GG (Rumikub-Canasta-Dominó),  cessió d'espais per joves i esplais (Movi de Sarrià), l'Esbiaxada
</t>
  </si>
  <si>
    <t>Actes de Festa Major de Roquetes, Programacions d'inauguració de la temporada de l'Ateneu Popular 9 Barris, Audicions entre alumnes de les escoles del territori i el Circ d'Hivern, programacions culturals comunitàries, entre altres</t>
  </si>
  <si>
    <t>Les formacions a famílies a les escoles, l'espai de cura d'infants menors de 3 anys, acompanyament a tràmits, el grup de conversa de dones en àrab i un cicle de tallers sobre criança positiva</t>
  </si>
  <si>
    <t>El servei d' acompanyament va sorgir de la demanda de les joves de l' assemblea.
Tant la realització de l' assignatura "Educar en participació" com l' assistència a diferents passaclasses s' ha fet per la necessitat trobada per les pròpies joves del casal de persones de 12 a 16 anys als nostres espais.
De manera transversal les actitvitats que es fan al punt de trobada, de manera majoritària, neixen de les demandes de les persones joves que participen d' alguna manera al casal (Prosperreo, Cabina Oberta</t>
  </si>
  <si>
    <t xml:space="preserve">-Estiu cooperatiu de Sant martí
-Formació en Mobilitat des d’una perspectiva feminista interseccional
-Taula rodona sobre comunitats energètiques del territori
-Taula rodona projectes de consum responsable i economia circular
</t>
  </si>
  <si>
    <t>-La Lleialtat que b/vull 
-Porta el portàtil
-Banc de recursos</t>
  </si>
  <si>
    <t xml:space="preserve">Casal Comunitari, Sala d'estudi, Hort Comunitari, Àgora Espai Gardenyes-espai per trobades i altres. Sarrià Barri Educador
</t>
  </si>
  <si>
    <t>S'ha continuat treballant posant la mirada al territori com a eix transversal i imprescindible dins les programacions culturals de l'Ateneu.</t>
  </si>
  <si>
    <t>La major participació a les diferents taules i xarxes, les reunions amb els diferents agents del territori i la programació d'activitats conjuntes amb serveis, recursos i entitats i en especial el desenvolupament de projectes on vinculem a diferents agents del territori:
- Acompanyament a families: formacions en competències digitals i català a families de les escoles del Districte.
- Xarxa Comunal d'Ocupació
- Ocell de Foc
També volem destacar, a part de totes les accions que arrelen el projecte al territori, les accions desenvolupades per arrelar les persones participants al territori, als seus recursos i entitats (amb la participació en activitats conjuntes, amb les visites als diferents recursos i amb la derivació a aquests recursos i entitats en funció de les necessitats i interessos detectades).</t>
  </si>
  <si>
    <t>Treball amb els instituts i amb el grup de joves que ve amb les educadores de carrer.
El treball conjunt amb el Casal de Barri de Prosperitat.</t>
  </si>
  <si>
    <t>-la intercooperació amb entitats del territori per al desenvolupament d'activitats
-la visibilització del Bicihub, dels seus serveis i de les seves activitats
-el desenvolupament d'activitats formatives i divulgatives
-la dinamització de l'espai</t>
  </si>
  <si>
    <t xml:space="preserve">Augment de les persones que participen del projecte a títol individual, que no estan vinculades amb cap entitat. </t>
  </si>
  <si>
    <t>La relació amb escoles i instituts, AFA's i comunitat educativa a través del Projecte Sarrià Barri Educador,  participació en plataformes veïnals: Defensem Can Raventós, Plataforma Bici Augusta, Amics i Amigues del Parc del Castell de l'Oreneta, Sarrià Respira, Porta a Porta-AVVS i Ecoxarxa, Projecte Parelles Lingüístiques-CNL. Obertura de l’àgora de l’Espai Gardenyes a entitats, col·lectius i escoles.</t>
  </si>
  <si>
    <t>El Pla de Treball de la comissió de participació incideix en promoure i afavorir un treball amb el territori</t>
  </si>
  <si>
    <t>Continuar i ampliar els projectes iniciats amb l'Impuls Cooperatiu de Sants i amb les entitats participants al Projecte Ocell de Foc. I ampliar la col·laboració amb les entitats participants en aquests projectes i a les xarxes territorials per detectar noves necessitats i dissenyar i implementar nous projectes cooperatius.</t>
  </si>
  <si>
    <t xml:space="preserve">Ampliar el nombre d' instituts amb qui col·laborar activament.
Millorar la difusió de les activitats per a donar a conèixer el casal a més joves del barri </t>
  </si>
  <si>
    <t>- estimular la participació del veïnat i la ciutadania
- Sumar més entitats vinculades amb la mobilitat sostenible, la mobilitat en bicicleta, la ciclologistica d’última milla, la transició social i mediambiental
Prioritzar les activitats que permetin incrementar el nombre de participants dones i persones no binàries
- Enfortir la presencia de dones, persones no binàries i altres col·lectius
Enfortir la visibilitat de la Bicicargo com a eina comunitària a disposició de les entitats i agents de tota l’àrea metropolitana, a través de la comunicació a xarxes socials, butlletins, participació en esdeveniments, formacions, etc.
Posar en marxa L’Estiu cooperatiu que serà un espai de trobada del moviment cooperatiu del districte per articular i dinamitzar l’economia comunitària i solidària Projecte finançat amb Impulsem el que fas.
- Seguir generant aliances i assessorant entitats i iniciatives del territori vinculades a la mobilitat sostenible així com la innovació social, la transició ecològica, l’acció comunitària, la cultura i l’ESS</t>
  </si>
  <si>
    <t xml:space="preserve">-Seguir consolidant el treball amb les escoles del barri.
-Reforçar la coordinació amb Cotxeres-Casinet. 
</t>
  </si>
  <si>
    <t xml:space="preserve">Aconseguir la gestió de dinamització comunitària, volem contractar una persona que formi part de l'equip amb un perfil i tasques específiques per ala dinamització d'entitats, projectes i necessitats de la comunitat.
Els objectius són: -Donar resposta a les necessitats comunitàries del barri des de la implicació social i l’acció col·laborativa d’entitats i agents
Crear vincles i projectes amb l’entorn, tot procurant processos d'implicació, responsabilització i autoorganització de la ciutadania diversa.
Fomentar la cohesió social del territori, tot enfortint el moviment associatiu i creant vincles de col·laboració i actuació amb les entitats i la resta de serveis municipals que contribueixin a millorar la cohesió social del territori. </t>
  </si>
  <si>
    <t>XACO - Xarxa Comunal d'Ocupació
Grup de costura Can Batlló
Grup de dones magrebís</t>
  </si>
  <si>
    <t xml:space="preserve">Grup de masculinitats del CJProspe
Col·lectiu de DJ's </t>
  </si>
  <si>
    <t>Cubic</t>
  </si>
  <si>
    <t xml:space="preserve">-Grup de teatre amateur de la Lleialtat
-Cinema Violeta </t>
  </si>
  <si>
    <t>Xarxa educativa i activitats extraescolars (AFA)</t>
  </si>
  <si>
    <t>Grup de costura Can Batlló
Grup de dones magrebís</t>
  </si>
  <si>
    <t xml:space="preserve">Col·lectiu de DJ's </t>
  </si>
  <si>
    <t>Indiqueu quin tipus d'activitats productives sota criteris d'economia social i solidària es promouen i potencien de forma indirecta</t>
  </si>
  <si>
    <t>El Bar-Restaurant (El Lokal) de l'Ateneu que dóna servei de menús diaris i servei de restauració durant les programacions està gestionat des del març del 2022 per la cooperativa Alterevents que ofereix un servei i uns productes provinents de l'economia social i solidària i que promou el consum de proximitat i del comerç just.</t>
  </si>
  <si>
    <t>Grup de costura</t>
  </si>
  <si>
    <t xml:space="preserve">Formacions en Mecànica
Activitats de ciclologistica
Formacions per aprendre a conduir la bicicargo
Formació ciclista </t>
  </si>
  <si>
    <t>-Càterings 
-Transport de mercaderies
-Infraestructures tecnològiques (sobirania tecnològica)</t>
  </si>
  <si>
    <t>Hort comunitari, cooperativa cafè</t>
  </si>
  <si>
    <t xml:space="preserve">De l'Ateneu en destaquen les activitats de creació de circ: Circ d'Hivern, residències artístiques, Combinat, Ambulant, Dia Mundial del Circ... Totes les activitats van dirigides a un públic general
Les activitats de programació: Lokal de Risc, Tribu, Cítric, Solidaris, Rombic, Cooproduccions, Bolos autogestionats... Totes les activitats van dirigides a un públic general
I les activitats de formació i Circ social: Escola Infantil i Juvenil, programa de Cultura i educació i altres amb franges d'edat com el Gran Circ, Circ amb Casals, Generació Zirc. Totes les activitats van dirigides segons al públic on vol incidir.
La resta d'activitats del calendari festiu, comunitàries i de territori que afavoreixen la participació de veïnes i veïns.
</t>
  </si>
  <si>
    <t>L'augment de formacions i de persones participants. En augmentat nivells d'alfabetització, de castellà i de català dirigits a persones d'origen migrant que necessiten millorar les seves competències lingüístiques.
La consolidació de l'espai canalla, espai de cura per infants menors de 3 anys que facilita l'assistència a les formacions a les adultes de referència (bàsicament mares migrades sense xarxa familiar propera).
Les formacions per a famílies a les escoles públiques del districte.
Un grup de conversa en àrab per dones.
Un taller de natació per dones que no saben nadar</t>
  </si>
  <si>
    <t>- Creació del protocol contra agressions masclistes i lgtbifòbiques: per tal de crear espais més segurs per a totis, hem treballat en un protocol d' actuació en cas d' agressions masclistes i lgtbifòbiques. S' ha treballat  amb joves del casal per a que totes les persones que vinguin puguin sentir-se segures.
- Assignatura "Educar en participació": Es realitza una assignatura que preten promoure la pràctica de la participació amb l’ alumnat de 3r o 4t d’ ESO, removent consciències, permeten l’ experimentació i la vivència participativa, per tal que les joves puguin ser part activa de la societat en la que viuen, sobretot del propi teixit associatiu del seu territori.Fa quatre anys que la fem, creant així un vincle entre les joves més grans de l’ escola i el casal. A final de curs les joves han de crear un projecte de participació amb alguna entitat del barri. Per tal de facilitar la feina a les joves, fem un dia de mostra d’ entitats al casal, on les joves poden informar-se i preguntar el que necessitin per tal de triar una entitat que els interessi i motivi.
- Nit d' ànimes: Cada any les joves del casal, trien una temàtica de por i converteixen el passadís del casal en un túnel del terror. A més lis joves també actuen com a personatges del túnel. Aquest any l' hem fet de manera conjunta amb el grup de joves que ve amb els APC's.
- Servei d' acompanyament psicològic "Necessites parlar?": dirigit a joves majors de 18 anys.  L' Associació Catalana de Familiars i Malalts d’Esquizofrènia, col·labora amb nosaltres a través del servei d’ acompanyament psicològic a joves que realitza un dels seus psicòlegs. D'aquesta manera hem pogut posar focus sobre un dels problemes juvenils i socials que creiem més importants i més invisibilitzat: la salut mental.
- Jornada participativa per parlar del nou casal de joves: Jornada on vam convidar a diferents agents del territori i a les joves del barri per a projectar com seran els tallers i els espais del nou casal de joves.</t>
  </si>
  <si>
    <t>1) Curs de Mecànica per a Bicibús: suport i aliança amb el moviment Bicibús a través de formacions de mecànica dirigides a les families que en formen part
2) Aprenem a conduir la bicicargo: visibilitzar el servei de Bicicargo comunitària i facilitar-ne l'accès a més entitats i veïnes del territori a través de cursos per aprendre a conduir-la
3) Formacions de mecànica no mixtes per a dones i persones no binàries: i altres activitats pensades per treballar la bretxa de gènere en el sector de la mecànica i la mobilitat en general
4) Comissió d’igualtat i protocol anti-assetjament: millorar la convivència entre les treballadores i usuàries i construir un entorn sa, segur i lliure de violències  a través de la creació de la comissió d’igualtat del Bicihub, l'elaboració del protocol anti-assetjament per raons de sexe, gènere, etc. i formacions específiques
5) Jornada Aprender a volar: una taula rodona on es van presentar els resultats de l’estudi “Aprender a volar. Impactos de la formación ciclista para personas adultas“ i esbrinar quins són els beneficis i l’impacte d’aprendre a anar en bici en edat adulta</t>
  </si>
  <si>
    <t>1) La Lleialtat que b/vull. Un procés col·lectiu per repensar el projecte de la Lleialtat i la seva governança. Dirigit al conjunt d'entitats i persones implicades amb Lleialtat. 
2) Porta el portàtil. Una iniciativa de recollida i recuperació d’ordinadors portàtils en desús que vol facilitar l’accés a la tecnologia del veïnat que ho necessita, i pal.liar l‘escletxa digital.
3) laCulturaCOM. La primera festa organitzada de forma conjunta pels diversos projectes que integrem la XEC (Xarxa d'Espais Comunitaris)
4) Cinema Violeta. Un espai periòdic de la Lleialtat, organitzat per un grup de veïnes, dedicat a descobrir realitzadores, cineastes i documentalistes conegudes o invisibilitzades que, a través dels seus films, han tractat temàtiques amb mirada de dona i perspectiva feminista. 
5) Fora de lloc. Un itinerari teatral que té com a escenari els budells de la Lleialtat i com a protagonistes 4 de les companyies de teatre amateur que assagen a la casa.</t>
  </si>
  <si>
    <t>Activitats comunitàries realitzades amb diferents agents i d'afluència massiva: Esbiaxada, Sant Joan, Festa Major, Carnaval i aniversari de la casa. També els cicles estables que estan impulsats i coordinats pel veïnat.</t>
  </si>
  <si>
    <t>Més amb Menys
Fundació Pare Manel
Les Vinyes cooperativa
Alterevents SCCL
Sepra
Directa SCCL
Aula d'Idiomes
Arç cooperativa
Coop57
Facto SCCLP
Fil a l'Agulla
La Tremenda
Fundació la Roda
Crític SCCL
Bruna SCCL
Coopdecirc SCCL
Som Connexió SCCL
Assoc. Mujeres Pa'lante
Utopig Studio
L'Apòstrof cooperativa
Cevagraf
Kop de mà bar SCCL</t>
  </si>
  <si>
    <t>Xarxa d'Economia Solidària, Lleialtat Santsenca, Impuls Cooperatiu de Sants, Can Batlló, La Pera Comunicació SCCL, Som Connexió SCCL, Col·lectiu Ronda SCCL, Sepra SCCL, Arç SCCL, Arcàdia, L'Esguard SCCL, MigreSS, IACTA, Mensakas, Iridia, Psicoopera, L'Economat Social de Sants, La Raposa, Terra d'Escudella, La Directa, Enginyeria Sense Fronteres. Totes aquestes iniciatives estan al Pam a Pam. 
També tenim relació amb: Posant en comú SCCL, Abacus SCCL, Abarka, Periferia Cimarronas</t>
  </si>
  <si>
    <t>Userda, Arç Cooperativa, Federació de Casals de Joves de Catalunya, Col·lectiu Punt Sis, Ecofestes , Fundació Pare Manel, Som connexió, Sepra</t>
  </si>
  <si>
    <t xml:space="preserve">Associació de veïnes i veïns de Poblenou 
Barabara sccl
Biciclot sccl
Espai Ambiental sccl
Aurora coop sccl
Coordinadora d’habitatge del Poblenou
Som Mobilitat sccl
Les Mercedes sccl
Federació de Cooperatives de Treball
Aula Ambiental de Sant Andreu
Ateneu de Fabricació de la Fàbrica del Sol
Espai Consum Responsable
En Bici sense edat
Emelcat sccl
Tandem Social sccl 
Associació per a la Promoció del Transport Públic 
Coordinadora Mentoria Social 
Col·lectiu Punt6
Coòpolis
La Hidra coop
</t>
  </si>
  <si>
    <t>-XEC (Xarxa Espais Comunitaris)
-XES (Xarxa d'Economia Social i Solidària)
-Comunitat Energètica de la Bordeta 
-Coopnet
-Economat Social
-Marges 
-Arç Cooperativa
-Sepra
-Gatxan 
-Maadix
-Lliuretic
-EXO 
-Liberaforms</t>
  </si>
  <si>
    <t xml:space="preserve">Col i Nata, Cafè Orlandai Coop, Assis Centre d'Acollida, Can Pujades, Social Forest, Cooperativa l'Olivera, Lleialtat Santsenca, La Troca, L'Harmonia, Ateneu Popular Nou Barris, Diari El Jardí, Fundació Alba...
</t>
  </si>
  <si>
    <t xml:space="preserve">   5.7.2 Indiqueu i feu una breu descripció de les activitats econòmiques productives desenvolupades sota criteris d'economia social i solidària de forma directa</t>
  </si>
  <si>
    <t>Normalment l'ús que en fem és que són proveïdors de serveis.</t>
  </si>
  <si>
    <t>Creació d'un espai de cura per infants menors de 3 anys.
Formacions en competències bàsiques (llengües i competències digitals), orientació acadèmica i laboral i acompanyament a tràmits.
Xarxa d'Intercanvi de Coneixements.
Formacions a famílies de les escoles del Districte
Formació de formadores
Participació a xerrades, estudis i capítols de llibre sobre educació comunitària</t>
  </si>
  <si>
    <t>Userda: aportació aliments per la Xarxa d' aliments
Arç Cooperativa: contractació assegurances
Federació de Casals de Joves de Catalunya
Col·lectiu Punt Sis: col·laboració amb el col·lectiu del casal Manada Perifèrika
Ecofestes: compra gots
Fundació Pare Manel: comanda bosses de tela per Manada Perifèrika
Som connexió: contractació linia mòbil
Sepra: contractació RRLL</t>
  </si>
  <si>
    <t xml:space="preserve">-El Cafè de la Lleialtat
-Banc de recursos </t>
  </si>
  <si>
    <t xml:space="preserve">Cafè Orlandai Coop, cistella de Nadal
</t>
  </si>
  <si>
    <t xml:space="preserve">Continuar treballant perquè l'Ateneu Popular 9 barris continuï essent un referent tant a nivell comunitari com de sector participant en espais col.lectius claus de l'entorn, del sector del circ i la gestió comunitària.
</t>
  </si>
  <si>
    <t>La consolidació d'un espai de cura d'infants menors de 3 anys per facilitar l'assistència de les seves mares a les formacions de La Troca
La creació d'una escola de mares i pares per la criança positiva
La creació d'un grup de suport mutu de dones magrebís
La participació en projectes amb altres entitats de l'Impuls Cooperatiu de Sants.
La majoria de les compres són a iniciatives de l'ESS</t>
  </si>
  <si>
    <t xml:space="preserve">- Treball en xarxa amb el Casal de Barri de Prosperitat
</t>
  </si>
  <si>
    <t>Intercooperació i aliances amb entitats de l'ess i del territori.</t>
  </si>
  <si>
    <t xml:space="preserve">-La continuació del procés de la Lleialtat que b/vull
</t>
  </si>
  <si>
    <t xml:space="preserve">Destaquem la creació de nous col·lectius o projectes fruit de l'aparició de noves necessitats al territori: l'Ecoxarxa de Sarrià, la primera xarxa ecològica de ciutat, que es va presentar en el marc de la Festa de la Primavera; i el projecte de Sarrià, barri educador, derivat de la necessitat d'establir vincles entre l'àmbit educatiu i cultural del territori. Sarrià barri educador: per enxarxar AFAs i fer projectes educatius
</t>
  </si>
  <si>
    <t>Incrementar la participació en els diferents espais de participació de l'Ateneu (comissions i grups de treball). 
Augmentar la base social de l'entitat
Obrir nous espais de participació (per exemple: Bolos autogestionats) per convertir l'Ateneu en un espai més obert i versàtil</t>
  </si>
  <si>
    <t>Iniciar nous projectes en col·laboració amb l'Impuls Cooperatiu de Sants i iniciar la col·laboració amb les diferents iniciatives educatives de l'ESS del territori per dissenyar nous projectes
Iniciar un nou grup de suport mutu de dones procedents del Pakistan i la Índia</t>
  </si>
  <si>
    <t xml:space="preserve">- Obrir més el projecte a altres joves del barri
- Continuar teixint xarxa amb entitats del barri/districte
- Treballar més amb entitats d' Economia Social i Solidària
</t>
  </si>
  <si>
    <t>-Generar projectes amb més impacte econòmic i més sostenibles que tinguin retorn social al barri 
-Generar espais de trobada i enxarxament entre les entitats i projectes de l'ess i del territori</t>
  </si>
  <si>
    <t>-Tancar el procés de la Lleialtat que b/vull
-Elaborar el règim intern 
-Que el projecte sigui més representatiu de la diversitat del territori</t>
  </si>
  <si>
    <t xml:space="preserve">La primera és recuperar la vida al barri, el contacte del veïnat i la musculatura associativa pròpia i de les entitats i xarxes del barri, ja que la pandèmia ens ha deixat molt debilitats. Probablement els projectes més demandants estiguin al voltant de la sostenibilitat (mobilitat sostenible, ecoxarxa) i perspectiva de gènere.
</t>
  </si>
  <si>
    <t xml:space="preserve">- Bucle magnètic al Teatre de l'Ateneu Popular
- Material adaptat per a la pràctica de circ
- Accessos adaptats a l'edifici i al teatre  </t>
  </si>
  <si>
    <t>Les activitats i formacions de La Troca es realitzen a la Lleialtat Santsenca, equipament municipal de gestió comunitària que compleix amb tots els requisits d'accessibilitat per a persones amb diversitat funcional. Les sortides i altres activitats exteriors es planifiquen tenint en compte a les persones amb diversitat funcional i vetllant per la inclusió de totes les persones participants.</t>
  </si>
  <si>
    <t>L'espai de Can Picó és un espai adaptat i accessible a persones amb mobilitat reduïda.</t>
  </si>
  <si>
    <t xml:space="preserve">-Incorporació de la llengua de signes en algunes de les activitats
-Adaptació de l'edifici </t>
  </si>
  <si>
    <t>La reducció en la generació de residus que ha implicat la nova gestió de l'espai del bar menjador, així com l'aposta per producte sostenible i de proximitat i provinent de l'economia social i solidària.</t>
  </si>
  <si>
    <t>La consolidació de l'espai de cura d'infants per a menors de 3 anys que facilita l'assistència de les mares a les formacions de La Troca
La realització de formacions internes per a l'equip de treballadores i col·laboradores
L'establiment d'espais i moments de cura per a l'equip de treballadores i col·laboradores
Formacions per a famílies a escoles del Districte
Formacions per a famílies sobre criança positiva i corresponsabilitat
Participació en un projecte conjunt amb iniciatives de l'ESS del territori per millorar l'ocupabilitat i la inserció laboral de persones en situació administrativa irregular</t>
  </si>
  <si>
    <t xml:space="preserve">Implantació del protocol contra agressions sexistes i lgtbifòbiques
</t>
  </si>
  <si>
    <t>La creació de la comissió d’igualtat del Bicihub i la elaboració del protocol anti-assetjament</t>
  </si>
  <si>
    <t>-Incorporació d'una font d'aigua gratuïta i accessible
-Edifici Amic de la Bici</t>
  </si>
  <si>
    <t>Continuar treballant des del Grup de Treball de cures com un espai transversal al projecte Ateneu per detectar i impulsar la mirada de les cures en els processos de creació artística, així com seguir treballant des del Grup de treball d'accessibilitat per aportar també aquesta mirada transversal i procurar una millor accessibilitat tant a nivell arquitectònic de l'espai, la senyalètica com facilitar l'accessibilitat en els processos creatius.
Continuar treballant en el RRI per establir mecanismes de millores en les condicions laborals de les persones treballadores de l'Ateneu així com les persones que participen en els espais de construcció col.lectiva del projecte.</t>
  </si>
  <si>
    <t>Aprofundir en les cures de l'equip remunerat i de col·laboradores i en les formacions internes.
Augmentar les hores d'activitat de l'espai de cura d'infants i ampliar les formacions per a famílies sobre criança
Participació en nous projectes amb altres iniciatives de l'ESS del territori per donar resposta a les necessitats de les persones</t>
  </si>
  <si>
    <t>Formacions en cures a les entitats</t>
  </si>
  <si>
    <t xml:space="preserve">Reduir encara més la generació de residus
Realitzar activitats a impacte 0
Millorar l'estalvi energètic dels espais
Millorar la convivència de les treballadores i les usuàries de Can Picó a nivell de discriminació per raons de sexe, gènere, raça, etc.
</t>
  </si>
  <si>
    <t xml:space="preserve">-Millores en les condicions laborals de les treballadores del projecte 
-Elaborar un directori de consum responsable
-Implementar el banc de recursos a nivell de barri 
-Consolidació de l'Espai de Suport Informàtic </t>
  </si>
  <si>
    <t>Tant l'equip tècnic com la junta estan al límit. Necessitem incorporar voluntàries al projecte per distribuir tasques i facilitat rotacions, Millorar les condicions laborals, fer seguiment de l'equip tècnic i alliberar de tasques les treballadores que estan sobrecarregades.</t>
  </si>
  <si>
    <t xml:space="preserve">(1980) L’Ateneu Popular 9 Barris és un equipament cultural de gestió comunitària. Va sorgir gràcies a la lluita de veïns i veïnes de Nou Barris l’any 1977 per enderrocar una fàbrica d’asfalt i reconvertir-la en el centre cultural que és avui en dia. L’Ateneu Popular 9 Barris s’ha constituït com un referent d’equipament cultural gràcies al seu projecte d’intervenció social a través de la cultura i a un programa artístic basat en les noves expressions i les arts parateatrals. </t>
  </si>
  <si>
    <t>(2010) Escola comunitària de persones joves i adultes de Sants</t>
  </si>
  <si>
    <t xml:space="preserve">(1993) </t>
  </si>
  <si>
    <t>(2019) Un centre incubador d’idees, projectes i aliances encaminades a la implementació de la mobilitat sostenible en bicicleta a través del model cooperatiu i del teixit social</t>
  </si>
  <si>
    <t>(2018) Espai comunitari dedicat a la cultura, el veïnatge i la cooperació</t>
  </si>
  <si>
    <t>(2007) Sota el lema d'Art, Convivència i Transformació Social, i amb les limitacions de ser un centre cívic, desenvolupem propostes socioculturals amb el màxim d'iniciativa i participació del veïnat, fomentem la creació artística i l'associacionisme, generen els espais i aportem els recursos per a que les persones s'enxarxin i les entitats desenvolupin les seves activitats. Seguim un model de gestió cívica.</t>
  </si>
  <si>
    <t>Total</t>
  </si>
  <si>
    <t>Ateneu L'Harmonia</t>
  </si>
  <si>
    <t>FORMES JURÍDIQUES</t>
  </si>
  <si>
    <t>Associació Taula Ei1 Pere IV</t>
  </si>
  <si>
    <t>Mà1im</t>
  </si>
  <si>
    <t xml:space="preserve">   2.4.1 Indiqueu el percentatge apro1imat segons el seu gènere. Els 3 percentatges han de sumar 100%.</t>
  </si>
  <si>
    <t xml:space="preserve">   2.4.2 Indiqueu el percentatge apro1imat segons la seva edat. Les tres categories han de sumar 100%.</t>
  </si>
  <si>
    <t xml:space="preserve">   2.4.4 Indiqueu el percentatge apro1imat que representen les persones d’origen migrant o descendents de persones que van migrar</t>
  </si>
  <si>
    <t>Percentate apro1imat que representen les persones d'origen migrant o descendents de personas que van migrar</t>
  </si>
  <si>
    <t xml:space="preserve">   2.4.6 Indiqueu el percentatge apro1imat que representen les persones amb diversitat funcional i/o intel·lectual</t>
  </si>
  <si>
    <t>Percentatge apro1imat que representen les persones amb diversitat funcional i/o intel·lectual</t>
  </si>
  <si>
    <t>2.5 Respecte del total de persones que representen la base social del projecte, indiqueu el percentatge apro1imat dels diferents graus d’implicació. Les quatre categories han de sumar 100%.</t>
  </si>
  <si>
    <t>Percentatge apro1imat dels diferents graus d’implicació</t>
  </si>
  <si>
    <t>E1istència de personal remunerat</t>
  </si>
  <si>
    <t>3.7 El projecte disposa de mecanismes o d’un procediment formal que garantei1i la rotació de càrrecs de responsabilitat, representació, etc.? Per e1emple, teniu fi1ada una durada pels càrrecs, de representació, de responsabilitats i de participació en òrgans de presa de decisions</t>
  </si>
  <si>
    <t>3.8 A l’actualitat, la persona que ocupa el càrrec de mà1ima representació del projecte quant de temps porta e1ercint-lo?</t>
  </si>
  <si>
    <t>A l’actualitat, la persona que ocupa el càrrec de mà1ima representació del projecte quant de temps porta e1ercint-lo?</t>
  </si>
  <si>
    <t>3.14 Quina informació sobre el projecte és pública i accessible per ser consultada (publicat a la web del projecte i/o estar a la vista en un lloc públic i accessible sense necessitat de demanar-la, com per e1emple en un plafó). Seleccioneu les opcions corresponents:</t>
  </si>
  <si>
    <t>3.10 Del total d’activitats realitzades durant l’últim any, indiqueu de forma apro1imada en percentatges qui les ha proposat</t>
  </si>
  <si>
    <t>-Òrgans de direcció/gestió e1ecutiva (com, per e1emple, la Junta)</t>
  </si>
  <si>
    <t>-Base social que no està als òrgans de direcció e1ecutiva del projecte</t>
  </si>
  <si>
    <t>-Persones usuàries, d’altres entitats, e1ternes, o a petició de l’administració</t>
  </si>
  <si>
    <t>ESPAIS DE DECISIÓ E1ECUTIVA</t>
  </si>
  <si>
    <t>3.5 Indiqueu la freqüència de reunió de l’espai on es prenen les decisions e1ecutives.</t>
  </si>
  <si>
    <t>Freqüència decisions e1ecutives</t>
  </si>
  <si>
    <t>3.6 Indiqueu la composició en percentatge segons gènere de l’espai on es prenen les decisions e1ecutives. Els 3 percentatges han de sumar 100%.</t>
  </si>
  <si>
    <t>Composició segons gènere de l’espai on es prenen les decisions e1ecutives</t>
  </si>
  <si>
    <t>Sessió d'acollida oberta a noves col·laboradores, assemblees trimestrals de tota la comunitat educativa, creació de grups de treball per projectes concrets, reunions plenàries mensuals de treballadores i col·laboradores, crides a la participació en temes concrets, treball de manera transversal de la participació a l'aula i totes les formacions, 1ar1a d'Intercanvi de Conei1ements on persones que venen a formar-se poden a la vegada oferir formacions, i ai1í persones que no s'havien imaginat mai com a professores passen per e1emple d'assistir a un curs d'informàtica a liderar un taller costura.</t>
  </si>
  <si>
    <t>3.12 Desenvolupeu actuacions per promocionar la diversitat dels perfils dels participants dins els àmbits de presa de decisions? Per e1emple per evitar la discriminació per classe social, diversitat funcional/discapacitat, edat/cicle de vida, orientació se1ual i identitat de gènere, origen/migració, racialització, religió/creences, se1e/gènere, etc.</t>
  </si>
  <si>
    <t xml:space="preserve">A través d'altres canals com el telèfon o les 1ar1es socials. </t>
  </si>
  <si>
    <t>Participació a les diferents taules i 1ar1es del territori, reunions amb el districte, serveis, recursos i entitats del territori, seguiment continuant de les persones participants al projecte</t>
  </si>
  <si>
    <t>Matís: L'ús de l'espai no és accessible per a totes les persones, doncs hi ha uns valors molt clars que no volem vulnerar. Tot i ai1í, hi ha un Espai Relacional on qualsevol persona hi té cabuda, sempre i quan respecti els valors del projecte.</t>
  </si>
  <si>
    <t>-Creació de noves 1ar1es</t>
  </si>
  <si>
    <t>Participació en 1ar1es de coordinació, foment de la participació en altres entitats de les persones que es formen a La Troca, formacions de conei1ement de l'entorn, participació col·lectiva en activitats comunitàries del territori</t>
  </si>
  <si>
    <t>-Banc del temps / Banc de recursos comunitaris / 1ar1es d’intercanvi / Mercat d’intercanvi</t>
  </si>
  <si>
    <t>-1ar1es de suport mutu /1ar1es de resposta a l'emergència habitacional</t>
  </si>
  <si>
    <t xml:space="preserve">   5.2.1 Indiqueu el percentatge apro1imat segons el seu gènere. Els 3 percentatges han de sumar 100%</t>
  </si>
  <si>
    <t>-Condicions laborals (fle1ibilització horària, millores salarials)/Espais de negociació col·lectiva</t>
  </si>
  <si>
    <t>Possibilitat de fer tasques online des de casa, conne1ió a reunions virtuals per evitar desplaçaments, presa de decisions horitzontal, repartiment equitatiu i igualitari de les tasques, condicions laborals iguals per a totes les treballadores</t>
  </si>
  <si>
    <t>-Compra de producte km0, producte ecològic i/o de pro1imitat</t>
  </si>
  <si>
    <t>Pràctiques formals e1istents en matèria de gestió d'impactes ambientals</t>
  </si>
  <si>
    <t>6.2 Indiqueu els mecanismes e1istents per al foment de la sostenibilitat organitzacional del projecte. Podeu seleccionar més d’una opció</t>
  </si>
  <si>
    <t>Mecanismes e1istents per al foment de la sostenibilitat organitzacional</t>
  </si>
  <si>
    <t xml:space="preserve">-Es garantei1 la paritat en espais decisoris </t>
  </si>
  <si>
    <t>-E1istei1 repartiment de tasques de cura de l'espai i del col·lectiu (neteja, prendre acta, reposició de materials, etc.)</t>
  </si>
  <si>
    <t>-E1istei1 una comissió feminista, de gènere i/o de cures</t>
  </si>
  <si>
    <t xml:space="preserve">-Es disposa de protocols per a la prevenció, detecció i actuació davant d'agressions se1uals </t>
  </si>
  <si>
    <t xml:space="preserve">-S’incorpora  la  comunicació  no  se1ista  en  els  continguts  i  tractament  de  la comunicació interna i e1terna </t>
  </si>
  <si>
    <t>** FALTA INCLOURE TEATRE ARNAU!!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</si>
</sst>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5" x14ac:knownFonts="1">
    <font>
      <sz val="11"/>
      <color indexed="8"/>
      <name val="Calibri"/>
      <family val="2"/>
      <scheme val="minor"/>
    </font>
    <font>
      <b/>
      <sz val="11"/>
      <name val="Calibri"/>
    </font>
    <font>
      <sz val="10"/>
      <color indexed="10"/>
      <name val="Calibri"/>
    </font>
    <font>
      <sz val="11"/>
      <color indexed="8"/>
      <name val="Calibri"/>
      <family val="2"/>
      <scheme val="minor"/>
    </font>
    <font>
      <sz val="11"/>
      <color rgb="FFFF0000"/>
      <name val="Calibri"/>
      <family val="2"/>
      <scheme val="minor"/>
    </font>
  </fonts>
  <fills count="8">
    <fill>
      <patternFill patternType="none"/>
    </fill>
    <fill>
      <patternFill patternType="gray125"/>
    </fill>
    <fill>
      <patternFill patternType="solid">
        <fgColor indexed="22"/>
      </patternFill>
    </fill>
    <fill>
      <patternFill patternType="none">
        <fgColor indexed="43"/>
      </patternFill>
    </fill>
    <fill>
      <patternFill patternType="solid">
        <fgColor indexed="43"/>
      </patternFill>
    </fill>
    <fill>
      <patternFill patternType="solid">
        <fgColor rgb="FF92D050"/>
        <bgColor indexed="64"/>
      </patternFill>
    </fill>
    <fill>
      <patternFill patternType="solid">
        <fgColor rgb="FFFFFF00"/>
        <bgColor indexed="64"/>
      </patternFill>
    </fill>
    <fill>
      <patternFill patternType="solid">
        <fgColor theme="9"/>
        <bgColor indexed="64"/>
      </patternFill>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3" borderId="0"/>
  </cellStyleXfs>
  <cellXfs count="27">
    <xf numFmtId="0" fontId="0" fillId="0" borderId="0" xfId="0"/>
    <xf numFmtId="164" fontId="0" fillId="0" borderId="0" xfId="0" applyNumberFormat="1"/>
    <xf numFmtId="0" fontId="1" fillId="2" borderId="0" xfId="0" applyFont="1" applyFill="1"/>
    <xf numFmtId="0" fontId="0" fillId="0" borderId="0" xfId="0" applyAlignment="1">
      <alignment wrapText="1"/>
    </xf>
    <xf numFmtId="0" fontId="2" fillId="0" borderId="0" xfId="0" applyFont="1" applyAlignment="1">
      <alignment horizontal="right"/>
    </xf>
    <xf numFmtId="164" fontId="2" fillId="0" borderId="0" xfId="0" applyNumberFormat="1" applyFont="1"/>
    <xf numFmtId="0" fontId="1" fillId="4" borderId="0" xfId="0" applyFont="1" applyFill="1"/>
    <xf numFmtId="0" fontId="3" fillId="3" borderId="0" xfId="1"/>
    <xf numFmtId="0" fontId="1" fillId="4" borderId="0" xfId="1" applyFont="1" applyFill="1"/>
    <xf numFmtId="0" fontId="1" fillId="2" borderId="0" xfId="1" applyFont="1" applyFill="1"/>
    <xf numFmtId="0" fontId="2" fillId="3" borderId="0" xfId="1" applyFont="1" applyAlignment="1">
      <alignment horizontal="right"/>
    </xf>
    <xf numFmtId="164" fontId="3" fillId="3" borderId="0" xfId="1" applyNumberFormat="1"/>
    <xf numFmtId="164" fontId="2" fillId="3" borderId="0" xfId="1" applyNumberFormat="1" applyFont="1"/>
    <xf numFmtId="0" fontId="3" fillId="3" borderId="0" xfId="1" applyAlignment="1">
      <alignment wrapText="1"/>
    </xf>
    <xf numFmtId="0" fontId="3" fillId="3" borderId="2" xfId="1" applyBorder="1"/>
    <xf numFmtId="0" fontId="3" fillId="3" borderId="3" xfId="1" applyBorder="1"/>
    <xf numFmtId="0" fontId="0" fillId="0" borderId="1" xfId="0" applyBorder="1"/>
    <xf numFmtId="0" fontId="0" fillId="0" borderId="2" xfId="0" applyBorder="1"/>
    <xf numFmtId="0" fontId="0" fillId="0" borderId="3" xfId="0" applyBorder="1"/>
    <xf numFmtId="0" fontId="1" fillId="5" borderId="0" xfId="1" applyFont="1" applyFill="1"/>
    <xf numFmtId="0" fontId="1" fillId="4" borderId="0" xfId="0" applyFont="1" applyFill="1" applyAlignment="1">
      <alignment wrapText="1"/>
    </xf>
    <xf numFmtId="0" fontId="1" fillId="5" borderId="0" xfId="1" applyFont="1" applyFill="1" applyAlignment="1">
      <alignment wrapText="1"/>
    </xf>
    <xf numFmtId="0" fontId="4" fillId="6" borderId="0" xfId="0" applyFont="1" applyFill="1"/>
    <xf numFmtId="0" fontId="1" fillId="7" borderId="0" xfId="1" applyFont="1" applyFill="1"/>
    <xf numFmtId="0" fontId="0" fillId="6" borderId="0" xfId="0" applyFill="1"/>
    <xf numFmtId="164" fontId="2" fillId="6" borderId="0" xfId="0" applyNumberFormat="1" applyFont="1" applyFill="1"/>
    <xf numFmtId="0" fontId="2" fillId="6" borderId="0" xfId="0" applyFont="1" applyFill="1" applyAlignment="1">
      <alignment horizontal="righ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l'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workbookViewId="0">
      <selection activeCell="C4" sqref="C4:M4"/>
    </sheetView>
  </sheetViews>
  <sheetFormatPr defaultRowHeight="15" x14ac:dyDescent="0.25"/>
  <cols>
    <col min="1" max="1" width="25" customWidth="1"/>
    <col min="3" max="19" width="11.85546875" customWidth="1"/>
  </cols>
  <sheetData>
    <row r="1" spans="1:19" x14ac:dyDescent="0.25">
      <c r="C1" t="s">
        <v>530</v>
      </c>
      <c r="D1" t="s">
        <v>547</v>
      </c>
      <c r="E1" t="s">
        <v>580</v>
      </c>
      <c r="F1" t="s">
        <v>612</v>
      </c>
      <c r="G1" t="s">
        <v>643</v>
      </c>
      <c r="H1" t="s">
        <v>670</v>
      </c>
      <c r="I1" t="s">
        <v>704</v>
      </c>
      <c r="J1" t="s">
        <v>717</v>
      </c>
      <c r="K1" t="s">
        <v>750</v>
      </c>
      <c r="L1" t="s">
        <v>780</v>
      </c>
      <c r="M1" t="s">
        <v>808</v>
      </c>
      <c r="N1" s="7" t="s">
        <v>1273</v>
      </c>
      <c r="O1" s="7" t="s">
        <v>1274</v>
      </c>
      <c r="P1" s="7" t="s">
        <v>1275</v>
      </c>
      <c r="Q1" s="7" t="s">
        <v>1276</v>
      </c>
      <c r="R1" s="7" t="s">
        <v>1277</v>
      </c>
      <c r="S1" s="7" t="s">
        <v>1278</v>
      </c>
    </row>
    <row r="2" spans="1:19" ht="64.5" customHeight="1" x14ac:dyDescent="0.25">
      <c r="C2" s="20" t="s">
        <v>529</v>
      </c>
      <c r="D2" s="20" t="s">
        <v>1280</v>
      </c>
      <c r="E2" s="20" t="s">
        <v>579</v>
      </c>
      <c r="F2" s="20" t="s">
        <v>611</v>
      </c>
      <c r="G2" s="20" t="s">
        <v>642</v>
      </c>
      <c r="H2" s="20" t="s">
        <v>669</v>
      </c>
      <c r="I2" s="20" t="s">
        <v>703</v>
      </c>
      <c r="J2" s="20" t="s">
        <v>716</v>
      </c>
      <c r="K2" s="20" t="s">
        <v>749</v>
      </c>
      <c r="L2" s="20" t="s">
        <v>779</v>
      </c>
      <c r="M2" s="20" t="s">
        <v>807</v>
      </c>
      <c r="N2" s="21" t="s">
        <v>856</v>
      </c>
      <c r="O2" s="21" t="s">
        <v>857</v>
      </c>
      <c r="P2" s="21" t="s">
        <v>858</v>
      </c>
      <c r="Q2" s="21" t="s">
        <v>859</v>
      </c>
      <c r="R2" s="21" t="s">
        <v>860</v>
      </c>
      <c r="S2" s="21" t="s">
        <v>861</v>
      </c>
    </row>
    <row r="3" spans="1:19" ht="15.75" thickBot="1" x14ac:dyDescent="0.3">
      <c r="A3" s="2" t="s">
        <v>851</v>
      </c>
      <c r="B3" s="2"/>
      <c r="N3" s="7"/>
      <c r="O3" s="7"/>
      <c r="P3" s="7"/>
      <c r="Q3" s="7"/>
      <c r="R3" s="7"/>
      <c r="S3" s="7"/>
    </row>
    <row r="4" spans="1:19" ht="15.75" thickBot="1" x14ac:dyDescent="0.3">
      <c r="A4" s="16" t="s">
        <v>1279</v>
      </c>
      <c r="B4" s="17">
        <f>SUM(C4:S4)</f>
        <v>17</v>
      </c>
      <c r="C4" s="17">
        <v>1</v>
      </c>
      <c r="D4" s="17">
        <v>1</v>
      </c>
      <c r="E4" s="17">
        <v>1</v>
      </c>
      <c r="F4" s="17">
        <v>1</v>
      </c>
      <c r="G4" s="17">
        <v>1</v>
      </c>
      <c r="H4" s="17">
        <v>1</v>
      </c>
      <c r="I4" s="17">
        <v>1</v>
      </c>
      <c r="J4" s="17">
        <v>1</v>
      </c>
      <c r="K4" s="17">
        <v>1</v>
      </c>
      <c r="L4" s="17">
        <v>1</v>
      </c>
      <c r="M4" s="18">
        <v>1</v>
      </c>
      <c r="N4" s="14">
        <v>1</v>
      </c>
      <c r="O4" s="14">
        <v>1</v>
      </c>
      <c r="P4" s="14">
        <v>1</v>
      </c>
      <c r="Q4" s="14">
        <v>1</v>
      </c>
      <c r="R4" s="14">
        <v>1</v>
      </c>
      <c r="S4" s="15">
        <v>1</v>
      </c>
    </row>
    <row r="5" spans="1:19" x14ac:dyDescent="0.25">
      <c r="A5" t="s">
        <v>852</v>
      </c>
      <c r="B5">
        <f>SUM(C5:S5)</f>
        <v>14</v>
      </c>
      <c r="C5">
        <v>1</v>
      </c>
      <c r="D5">
        <v>1</v>
      </c>
      <c r="E5">
        <v>1</v>
      </c>
      <c r="F5">
        <v>1</v>
      </c>
      <c r="G5">
        <v>1</v>
      </c>
      <c r="H5">
        <v>1</v>
      </c>
      <c r="I5">
        <v>1</v>
      </c>
      <c r="J5">
        <v>1</v>
      </c>
      <c r="K5">
        <v>1</v>
      </c>
      <c r="M5">
        <v>1</v>
      </c>
      <c r="N5" s="7"/>
      <c r="O5" s="7">
        <v>1</v>
      </c>
      <c r="P5" s="7">
        <v>1</v>
      </c>
      <c r="Q5" s="7"/>
      <c r="R5" s="7">
        <v>1</v>
      </c>
      <c r="S5" s="7">
        <v>1</v>
      </c>
    </row>
    <row r="6" spans="1:19" x14ac:dyDescent="0.25">
      <c r="A6" t="s">
        <v>853</v>
      </c>
      <c r="B6">
        <f t="shared" ref="B6:B30" si="0">SUM(C6:S6)</f>
        <v>9</v>
      </c>
      <c r="C6">
        <v>1</v>
      </c>
      <c r="D6">
        <v>1</v>
      </c>
      <c r="H6">
        <v>1</v>
      </c>
      <c r="I6">
        <v>1</v>
      </c>
      <c r="L6">
        <v>1</v>
      </c>
      <c r="N6" s="7">
        <v>1</v>
      </c>
      <c r="O6" s="7">
        <v>1</v>
      </c>
      <c r="P6" s="7"/>
      <c r="Q6" s="7">
        <v>1</v>
      </c>
      <c r="R6" s="7">
        <v>1</v>
      </c>
      <c r="S6" s="7"/>
    </row>
    <row r="7" spans="1:19" x14ac:dyDescent="0.25">
      <c r="A7" t="s">
        <v>854</v>
      </c>
      <c r="B7">
        <f t="shared" si="0"/>
        <v>2</v>
      </c>
      <c r="E7">
        <v>1</v>
      </c>
      <c r="L7">
        <v>1</v>
      </c>
      <c r="N7" s="7"/>
      <c r="O7" s="7"/>
      <c r="P7" s="7"/>
      <c r="Q7" s="7"/>
      <c r="R7" s="7"/>
      <c r="S7" s="7"/>
    </row>
    <row r="8" spans="1:19" x14ac:dyDescent="0.25">
      <c r="A8" t="s">
        <v>855</v>
      </c>
      <c r="B8">
        <f t="shared" si="0"/>
        <v>9</v>
      </c>
      <c r="F8">
        <v>1</v>
      </c>
      <c r="G8">
        <v>1</v>
      </c>
      <c r="J8">
        <v>1</v>
      </c>
      <c r="K8">
        <v>1</v>
      </c>
      <c r="M8">
        <v>1</v>
      </c>
      <c r="N8" s="7">
        <v>1</v>
      </c>
      <c r="O8" s="7"/>
      <c r="P8" s="7">
        <v>1</v>
      </c>
      <c r="Q8" s="7">
        <v>1</v>
      </c>
      <c r="R8" s="7"/>
      <c r="S8" s="7">
        <v>1</v>
      </c>
    </row>
    <row r="9" spans="1:19" x14ac:dyDescent="0.25">
      <c r="A9" s="2" t="s">
        <v>829</v>
      </c>
      <c r="B9" s="2"/>
      <c r="N9" s="7"/>
      <c r="O9" s="7"/>
      <c r="P9" s="7"/>
      <c r="Q9" s="7"/>
      <c r="R9" s="7"/>
      <c r="S9" s="7"/>
    </row>
    <row r="10" spans="1:19" x14ac:dyDescent="0.25">
      <c r="A10" t="s">
        <v>830</v>
      </c>
      <c r="B10">
        <f t="shared" si="0"/>
        <v>16</v>
      </c>
      <c r="C10">
        <v>1</v>
      </c>
      <c r="D10">
        <v>1</v>
      </c>
      <c r="E10">
        <v>1</v>
      </c>
      <c r="F10">
        <v>1</v>
      </c>
      <c r="G10">
        <v>1</v>
      </c>
      <c r="H10">
        <v>1</v>
      </c>
      <c r="I10">
        <v>1</v>
      </c>
      <c r="J10">
        <v>1</v>
      </c>
      <c r="K10">
        <v>1</v>
      </c>
      <c r="L10">
        <v>1</v>
      </c>
      <c r="M10">
        <v>1</v>
      </c>
      <c r="N10" s="7">
        <v>1</v>
      </c>
      <c r="O10" s="7">
        <v>1</v>
      </c>
      <c r="P10" s="7">
        <v>1</v>
      </c>
      <c r="Q10" s="7"/>
      <c r="R10" s="7">
        <v>1</v>
      </c>
      <c r="S10" s="7">
        <v>1</v>
      </c>
    </row>
    <row r="11" spans="1:19" x14ac:dyDescent="0.25">
      <c r="A11" t="s">
        <v>831</v>
      </c>
      <c r="B11">
        <f t="shared" si="0"/>
        <v>2</v>
      </c>
      <c r="J11">
        <v>1</v>
      </c>
      <c r="N11" s="7"/>
      <c r="O11" s="7"/>
      <c r="P11" s="7"/>
      <c r="Q11" s="7">
        <v>1</v>
      </c>
      <c r="R11" s="7"/>
      <c r="S11" s="7"/>
    </row>
    <row r="12" spans="1:19" x14ac:dyDescent="0.25">
      <c r="A12" t="s">
        <v>832</v>
      </c>
      <c r="B12">
        <f t="shared" si="0"/>
        <v>5</v>
      </c>
      <c r="C12">
        <v>1</v>
      </c>
      <c r="F12">
        <v>1</v>
      </c>
      <c r="G12">
        <v>1</v>
      </c>
      <c r="J12">
        <v>1</v>
      </c>
      <c r="N12" s="7"/>
      <c r="O12" s="7">
        <v>1</v>
      </c>
      <c r="P12" s="7"/>
      <c r="Q12" s="7"/>
      <c r="R12" s="7"/>
      <c r="S12" s="7"/>
    </row>
    <row r="13" spans="1:19" x14ac:dyDescent="0.25">
      <c r="A13" t="s">
        <v>833</v>
      </c>
      <c r="B13">
        <f t="shared" si="0"/>
        <v>1</v>
      </c>
      <c r="L13">
        <v>1</v>
      </c>
      <c r="N13" s="7"/>
      <c r="O13" s="7"/>
      <c r="P13" s="7"/>
      <c r="Q13" s="7"/>
      <c r="R13" s="7"/>
      <c r="S13" s="7"/>
    </row>
    <row r="14" spans="1:19" x14ac:dyDescent="0.25">
      <c r="A14" t="s">
        <v>834</v>
      </c>
      <c r="B14">
        <f t="shared" si="0"/>
        <v>0</v>
      </c>
      <c r="N14" s="7"/>
      <c r="O14" s="7"/>
      <c r="P14" s="7"/>
      <c r="Q14" s="7"/>
      <c r="R14" s="7"/>
      <c r="S14" s="7"/>
    </row>
    <row r="15" spans="1:19" x14ac:dyDescent="0.25">
      <c r="A15" t="s">
        <v>835</v>
      </c>
      <c r="B15">
        <f t="shared" si="0"/>
        <v>10</v>
      </c>
      <c r="C15">
        <v>1</v>
      </c>
      <c r="D15">
        <v>1</v>
      </c>
      <c r="F15">
        <v>1</v>
      </c>
      <c r="G15">
        <v>1</v>
      </c>
      <c r="I15">
        <v>1</v>
      </c>
      <c r="M15">
        <v>1</v>
      </c>
      <c r="N15" s="7">
        <v>1</v>
      </c>
      <c r="O15" s="7"/>
      <c r="P15" s="7">
        <v>1</v>
      </c>
      <c r="Q15" s="7"/>
      <c r="R15" s="7">
        <v>1</v>
      </c>
      <c r="S15" s="7">
        <v>1</v>
      </c>
    </row>
    <row r="16" spans="1:19" x14ac:dyDescent="0.25">
      <c r="A16" t="s">
        <v>836</v>
      </c>
      <c r="B16">
        <f t="shared" si="0"/>
        <v>0</v>
      </c>
      <c r="N16" s="7"/>
      <c r="O16" s="7"/>
      <c r="P16" s="7"/>
      <c r="Q16" s="7"/>
      <c r="R16" s="7"/>
      <c r="S16" s="7"/>
    </row>
    <row r="17" spans="1:19" x14ac:dyDescent="0.25">
      <c r="A17" t="s">
        <v>837</v>
      </c>
      <c r="B17">
        <f t="shared" si="0"/>
        <v>0</v>
      </c>
      <c r="N17" s="7"/>
      <c r="O17" s="7"/>
      <c r="P17" s="7"/>
      <c r="Q17" s="7"/>
      <c r="R17" s="7"/>
      <c r="S17" s="7"/>
    </row>
    <row r="18" spans="1:19" x14ac:dyDescent="0.25">
      <c r="A18" t="s">
        <v>838</v>
      </c>
      <c r="B18">
        <f t="shared" si="0"/>
        <v>6</v>
      </c>
      <c r="E18">
        <v>1</v>
      </c>
      <c r="K18">
        <v>1</v>
      </c>
      <c r="L18">
        <v>1</v>
      </c>
      <c r="M18">
        <v>1</v>
      </c>
      <c r="N18" s="7"/>
      <c r="O18" s="7"/>
      <c r="P18" s="7"/>
      <c r="Q18" s="7">
        <v>1</v>
      </c>
      <c r="R18" s="7">
        <v>1</v>
      </c>
      <c r="S18" s="7"/>
    </row>
    <row r="19" spans="1:19" x14ac:dyDescent="0.25">
      <c r="A19" t="s">
        <v>839</v>
      </c>
      <c r="B19">
        <f t="shared" si="0"/>
        <v>3</v>
      </c>
      <c r="H19">
        <v>1</v>
      </c>
      <c r="N19" s="7">
        <v>1</v>
      </c>
      <c r="O19" s="7">
        <v>1</v>
      </c>
      <c r="P19" s="7"/>
      <c r="Q19" s="7"/>
      <c r="R19" s="7"/>
      <c r="S19" s="7"/>
    </row>
    <row r="20" spans="1:19" x14ac:dyDescent="0.25">
      <c r="A20" t="s">
        <v>840</v>
      </c>
      <c r="B20">
        <f t="shared" si="0"/>
        <v>1</v>
      </c>
      <c r="I20">
        <v>1</v>
      </c>
      <c r="N20" s="7"/>
      <c r="O20" s="7"/>
      <c r="P20" s="7"/>
      <c r="Q20" s="7"/>
      <c r="R20" s="7"/>
      <c r="S20" s="7"/>
    </row>
    <row r="21" spans="1:19" x14ac:dyDescent="0.25">
      <c r="A21" t="s">
        <v>841</v>
      </c>
      <c r="B21">
        <f t="shared" si="0"/>
        <v>0</v>
      </c>
      <c r="N21" s="7"/>
      <c r="O21" s="7"/>
      <c r="P21" s="7"/>
      <c r="Q21" s="7"/>
      <c r="R21" s="7"/>
      <c r="S21" s="7"/>
    </row>
    <row r="22" spans="1:19" x14ac:dyDescent="0.25">
      <c r="A22" t="s">
        <v>842</v>
      </c>
      <c r="B22">
        <f t="shared" si="0"/>
        <v>1</v>
      </c>
      <c r="H22">
        <v>1</v>
      </c>
      <c r="N22" s="7"/>
      <c r="O22" s="7"/>
      <c r="P22" s="7"/>
      <c r="Q22" s="7"/>
      <c r="R22" s="7"/>
      <c r="S22" s="7"/>
    </row>
    <row r="23" spans="1:19" x14ac:dyDescent="0.25">
      <c r="A23" t="s">
        <v>843</v>
      </c>
      <c r="B23">
        <f t="shared" si="0"/>
        <v>0</v>
      </c>
      <c r="N23" s="7"/>
      <c r="O23" s="7"/>
      <c r="P23" s="7"/>
      <c r="Q23" s="7"/>
      <c r="R23" s="7"/>
      <c r="S23" s="7"/>
    </row>
    <row r="24" spans="1:19" x14ac:dyDescent="0.25">
      <c r="A24" t="s">
        <v>844</v>
      </c>
      <c r="B24">
        <f t="shared" si="0"/>
        <v>1</v>
      </c>
      <c r="N24" s="7"/>
      <c r="O24" s="7"/>
      <c r="P24" s="7">
        <v>1</v>
      </c>
      <c r="Q24" s="7"/>
      <c r="R24" s="7"/>
      <c r="S24" s="7"/>
    </row>
    <row r="25" spans="1:19" x14ac:dyDescent="0.25">
      <c r="A25" t="s">
        <v>845</v>
      </c>
      <c r="B25">
        <f t="shared" si="0"/>
        <v>0</v>
      </c>
      <c r="N25" s="7"/>
      <c r="O25" s="7"/>
      <c r="P25" s="7"/>
      <c r="Q25" s="7"/>
      <c r="R25" s="7"/>
      <c r="S25" s="7"/>
    </row>
    <row r="26" spans="1:19" x14ac:dyDescent="0.25">
      <c r="A26" t="s">
        <v>846</v>
      </c>
      <c r="B26">
        <f t="shared" si="0"/>
        <v>0</v>
      </c>
      <c r="N26" s="7"/>
      <c r="O26" s="7"/>
      <c r="P26" s="7"/>
      <c r="Q26" s="7"/>
      <c r="R26" s="7"/>
      <c r="S26" s="7"/>
    </row>
    <row r="27" spans="1:19" x14ac:dyDescent="0.25">
      <c r="A27" t="s">
        <v>847</v>
      </c>
      <c r="B27">
        <f t="shared" si="0"/>
        <v>0</v>
      </c>
      <c r="N27" s="7"/>
      <c r="O27" s="7"/>
      <c r="P27" s="7"/>
      <c r="Q27" s="7"/>
      <c r="R27" s="7"/>
      <c r="S27" s="7"/>
    </row>
    <row r="28" spans="1:19" x14ac:dyDescent="0.25">
      <c r="A28" t="s">
        <v>848</v>
      </c>
      <c r="B28">
        <f t="shared" si="0"/>
        <v>1</v>
      </c>
      <c r="N28" s="7"/>
      <c r="O28" s="7"/>
      <c r="P28" s="7"/>
      <c r="Q28" s="7">
        <v>1</v>
      </c>
      <c r="R28" s="7"/>
      <c r="S28" s="7"/>
    </row>
    <row r="29" spans="1:19" x14ac:dyDescent="0.25">
      <c r="A29" t="s">
        <v>849</v>
      </c>
      <c r="B29">
        <f t="shared" si="0"/>
        <v>0</v>
      </c>
      <c r="N29" s="7"/>
      <c r="O29" s="7"/>
      <c r="P29" s="7"/>
      <c r="Q29" s="7"/>
      <c r="R29" s="7"/>
      <c r="S29" s="7"/>
    </row>
    <row r="30" spans="1:19" x14ac:dyDescent="0.25">
      <c r="A30" t="s">
        <v>850</v>
      </c>
      <c r="B30">
        <f t="shared" si="0"/>
        <v>4</v>
      </c>
      <c r="D30">
        <v>1</v>
      </c>
      <c r="E30">
        <v>1</v>
      </c>
      <c r="K30">
        <v>1</v>
      </c>
      <c r="N30" s="7"/>
      <c r="O30" s="7"/>
      <c r="P30" s="7"/>
      <c r="Q30" s="7"/>
      <c r="R30" s="7"/>
      <c r="S30" s="7">
        <v>1</v>
      </c>
    </row>
    <row r="32" spans="1:19" x14ac:dyDescent="0.25">
      <c r="A32" s="2" t="s">
        <v>1281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1"/>
  <sheetViews>
    <sheetView tabSelected="1" workbookViewId="0">
      <pane xSplit="2" ySplit="3" topLeftCell="C4" activePane="bottomRight" state="frozen"/>
      <selection pane="topRight"/>
      <selection pane="bottomLeft"/>
      <selection pane="bottomRight" activeCell="M284" sqref="M284"/>
    </sheetView>
  </sheetViews>
  <sheetFormatPr defaultRowHeight="15" x14ac:dyDescent="0.25"/>
  <cols>
    <col min="2" max="2" width="90" customWidth="1"/>
    <col min="3" max="3" width="6.42578125" customWidth="1"/>
    <col min="4" max="4" width="11.5703125" customWidth="1"/>
    <col min="5" max="7" width="6.42578125" hidden="1" customWidth="1"/>
    <col min="8" max="8" width="12.28515625" customWidth="1"/>
    <col min="9" max="9" width="6.42578125" customWidth="1"/>
    <col min="10" max="26" width="14.7109375" customWidth="1"/>
  </cols>
  <sheetData>
    <row r="1" spans="1:26" x14ac:dyDescent="0.25">
      <c r="J1" t="s">
        <v>0</v>
      </c>
      <c r="K1" t="s">
        <v>0</v>
      </c>
      <c r="L1" t="s">
        <v>0</v>
      </c>
      <c r="M1" t="s">
        <v>0</v>
      </c>
      <c r="N1" t="s">
        <v>0</v>
      </c>
      <c r="O1" t="s">
        <v>0</v>
      </c>
      <c r="P1" t="s">
        <v>0</v>
      </c>
      <c r="Q1" t="s">
        <v>0</v>
      </c>
      <c r="R1" t="s">
        <v>0</v>
      </c>
      <c r="S1" t="s">
        <v>0</v>
      </c>
      <c r="T1" t="s">
        <v>0</v>
      </c>
    </row>
    <row r="2" spans="1:26" x14ac:dyDescent="0.25">
      <c r="B2" s="22" t="s">
        <v>1327</v>
      </c>
      <c r="J2" s="6" t="s">
        <v>529</v>
      </c>
      <c r="K2" s="6" t="s">
        <v>546</v>
      </c>
      <c r="L2" s="6" t="s">
        <v>579</v>
      </c>
      <c r="M2" s="6" t="s">
        <v>611</v>
      </c>
      <c r="N2" s="6" t="s">
        <v>642</v>
      </c>
      <c r="O2" s="6" t="s">
        <v>669</v>
      </c>
      <c r="P2" s="6" t="s">
        <v>703</v>
      </c>
      <c r="Q2" s="6" t="s">
        <v>716</v>
      </c>
      <c r="R2" s="6" t="s">
        <v>1282</v>
      </c>
      <c r="S2" s="6" t="s">
        <v>779</v>
      </c>
      <c r="T2" s="6" t="s">
        <v>807</v>
      </c>
      <c r="U2" s="19" t="s">
        <v>856</v>
      </c>
      <c r="V2" s="19" t="s">
        <v>857</v>
      </c>
      <c r="W2" s="19" t="s">
        <v>858</v>
      </c>
      <c r="X2" s="19" t="s">
        <v>859</v>
      </c>
      <c r="Y2" s="19" t="s">
        <v>860</v>
      </c>
      <c r="Z2" s="19" t="s">
        <v>861</v>
      </c>
    </row>
    <row r="3" spans="1:26" x14ac:dyDescent="0.25">
      <c r="A3" t="s">
        <v>0</v>
      </c>
      <c r="B3" t="s">
        <v>0</v>
      </c>
      <c r="C3" s="2" t="s">
        <v>2</v>
      </c>
      <c r="D3" s="2" t="s">
        <v>3</v>
      </c>
      <c r="E3" s="2" t="s">
        <v>1283</v>
      </c>
      <c r="F3" s="2" t="s">
        <v>5</v>
      </c>
      <c r="G3" s="2" t="s">
        <v>7</v>
      </c>
      <c r="H3" s="2" t="s">
        <v>8</v>
      </c>
      <c r="I3" s="2" t="s">
        <v>9</v>
      </c>
      <c r="J3" s="2" t="s">
        <v>518</v>
      </c>
      <c r="K3" s="2" t="s">
        <v>518</v>
      </c>
      <c r="L3" s="2" t="s">
        <v>518</v>
      </c>
      <c r="M3" s="2" t="s">
        <v>518</v>
      </c>
      <c r="N3" s="2" t="s">
        <v>518</v>
      </c>
      <c r="O3" s="2" t="s">
        <v>518</v>
      </c>
      <c r="P3" s="2" t="s">
        <v>518</v>
      </c>
      <c r="Q3" s="2" t="s">
        <v>518</v>
      </c>
      <c r="R3" s="2" t="s">
        <v>518</v>
      </c>
      <c r="S3" s="2" t="s">
        <v>518</v>
      </c>
      <c r="T3" s="2" t="s">
        <v>518</v>
      </c>
      <c r="U3" s="9" t="s">
        <v>518</v>
      </c>
      <c r="V3" s="9" t="s">
        <v>518</v>
      </c>
      <c r="W3" s="9" t="s">
        <v>518</v>
      </c>
      <c r="X3" s="9" t="s">
        <v>518</v>
      </c>
      <c r="Y3" s="9" t="s">
        <v>518</v>
      </c>
      <c r="Z3" s="9" t="s">
        <v>518</v>
      </c>
    </row>
    <row r="4" spans="1:26" x14ac:dyDescent="0.25">
      <c r="A4" t="s">
        <v>1</v>
      </c>
      <c r="B4">
        <v>2023</v>
      </c>
    </row>
    <row r="5" spans="1:26" x14ac:dyDescent="0.25">
      <c r="A5" s="2" t="s">
        <v>10</v>
      </c>
      <c r="B5" s="2"/>
    </row>
    <row r="6" spans="1:26" x14ac:dyDescent="0.25">
      <c r="A6" s="2" t="s">
        <v>14</v>
      </c>
      <c r="B6" s="2"/>
    </row>
    <row r="7" spans="1:26" x14ac:dyDescent="0.25">
      <c r="A7" t="s">
        <v>15</v>
      </c>
      <c r="B7" t="s">
        <v>16</v>
      </c>
      <c r="C7">
        <f>COUNT(J7:Z7)</f>
        <v>17</v>
      </c>
      <c r="D7" s="1">
        <f>AVERAGE(J7:Z7)</f>
        <v>252.70588235294119</v>
      </c>
      <c r="E7" t="e">
        <f ca="1">LZ1(J7:Z7)</f>
        <v>#REF!</v>
      </c>
      <c r="F7">
        <f>MIN(J7:T7)</f>
        <v>11</v>
      </c>
      <c r="G7">
        <f>MEDIAN(J7:T7)</f>
        <v>98</v>
      </c>
      <c r="H7" s="1">
        <f>SUM(J7:Z7)</f>
        <v>4296</v>
      </c>
      <c r="I7" t="s">
        <v>18</v>
      </c>
      <c r="J7" s="1">
        <v>150</v>
      </c>
      <c r="K7" s="1">
        <v>90</v>
      </c>
      <c r="L7" s="1">
        <v>35</v>
      </c>
      <c r="M7" s="1">
        <v>299</v>
      </c>
      <c r="N7" s="1">
        <v>124</v>
      </c>
      <c r="O7" s="1">
        <v>47</v>
      </c>
      <c r="P7" s="1">
        <v>98</v>
      </c>
      <c r="Q7" s="1">
        <v>11</v>
      </c>
      <c r="R7" s="1">
        <v>50</v>
      </c>
      <c r="S7" s="1">
        <v>763</v>
      </c>
      <c r="T7" s="1">
        <v>100</v>
      </c>
      <c r="U7" s="11">
        <v>111</v>
      </c>
      <c r="V7" s="11">
        <v>2046</v>
      </c>
      <c r="W7" s="11">
        <v>25</v>
      </c>
      <c r="X7" s="11">
        <v>3</v>
      </c>
      <c r="Y7" s="11">
        <v>94</v>
      </c>
      <c r="Z7" s="11">
        <v>250</v>
      </c>
    </row>
    <row r="8" spans="1:26" hidden="1" x14ac:dyDescent="0.25">
      <c r="A8" s="4" t="s">
        <v>19</v>
      </c>
      <c r="B8" s="4" t="s">
        <v>20</v>
      </c>
      <c r="C8" s="4">
        <f>COUNT(J8:T8)</f>
        <v>11</v>
      </c>
      <c r="D8" s="4">
        <f>AVERAGE(J8:T8)</f>
        <v>160.63636363636363</v>
      </c>
      <c r="E8" s="4" t="e">
        <f ca="1">LZ1(J8:T8)</f>
        <v>#REF!</v>
      </c>
      <c r="F8" s="4">
        <f>MIN(J8:T8)</f>
        <v>11</v>
      </c>
      <c r="G8" s="4">
        <f>MEDIAN(J8:T8)</f>
        <v>98</v>
      </c>
      <c r="H8" s="4">
        <f>SUM(J8:T8)</f>
        <v>1767</v>
      </c>
      <c r="I8" t="s">
        <v>18</v>
      </c>
      <c r="J8" s="5">
        <v>150</v>
      </c>
      <c r="K8" s="5">
        <v>90</v>
      </c>
      <c r="L8" s="5">
        <v>35</v>
      </c>
      <c r="M8" s="5">
        <v>299</v>
      </c>
      <c r="N8" s="5">
        <v>124</v>
      </c>
      <c r="O8" s="5">
        <v>47</v>
      </c>
      <c r="P8" s="5">
        <v>98</v>
      </c>
      <c r="Q8" s="5">
        <v>11</v>
      </c>
      <c r="R8" s="5">
        <v>50</v>
      </c>
      <c r="S8" s="5">
        <v>763</v>
      </c>
      <c r="T8" s="5">
        <v>100</v>
      </c>
      <c r="U8" s="12">
        <v>111</v>
      </c>
      <c r="V8" s="12">
        <v>2046</v>
      </c>
      <c r="W8" s="12">
        <v>25</v>
      </c>
      <c r="X8" s="12">
        <v>3</v>
      </c>
      <c r="Y8" s="12">
        <v>94</v>
      </c>
      <c r="Z8" s="12">
        <v>250</v>
      </c>
    </row>
    <row r="9" spans="1:26" x14ac:dyDescent="0.25">
      <c r="A9" t="s">
        <v>21</v>
      </c>
      <c r="B9" t="s">
        <v>1284</v>
      </c>
      <c r="C9" t="s">
        <v>17</v>
      </c>
      <c r="J9" t="s">
        <v>17</v>
      </c>
      <c r="K9" t="s">
        <v>17</v>
      </c>
      <c r="L9" t="s">
        <v>17</v>
      </c>
      <c r="M9" t="s">
        <v>17</v>
      </c>
      <c r="N9" t="s">
        <v>17</v>
      </c>
      <c r="O9" t="s">
        <v>17</v>
      </c>
      <c r="P9" t="s">
        <v>17</v>
      </c>
      <c r="Q9" t="s">
        <v>17</v>
      </c>
      <c r="R9" t="s">
        <v>17</v>
      </c>
      <c r="S9" t="s">
        <v>17</v>
      </c>
      <c r="T9" t="s">
        <v>17</v>
      </c>
      <c r="U9" s="7" t="s">
        <v>17</v>
      </c>
      <c r="V9" s="7" t="s">
        <v>17</v>
      </c>
      <c r="W9" s="7" t="s">
        <v>17</v>
      </c>
      <c r="X9" s="7" t="s">
        <v>17</v>
      </c>
      <c r="Y9" s="7" t="s">
        <v>17</v>
      </c>
      <c r="Z9" s="7" t="s">
        <v>17</v>
      </c>
    </row>
    <row r="10" spans="1:26" x14ac:dyDescent="0.25">
      <c r="B10" t="s">
        <v>23</v>
      </c>
      <c r="C10">
        <f>COUNT(J10:Z10)</f>
        <v>17</v>
      </c>
      <c r="D10" s="1">
        <f>AVERAGE(J10:Z10)</f>
        <v>55.088235294117645</v>
      </c>
      <c r="E10" t="e">
        <f ca="1">LZ4(J10:Z10)</f>
        <v>#REF!</v>
      </c>
      <c r="F10">
        <f>MIN(J10:T10)</f>
        <v>3</v>
      </c>
      <c r="G10">
        <f>MEDIAN(J10:T10)</f>
        <v>59</v>
      </c>
      <c r="H10" s="1"/>
      <c r="J10">
        <v>55</v>
      </c>
      <c r="K10">
        <v>45</v>
      </c>
      <c r="L10">
        <v>59</v>
      </c>
      <c r="M10">
        <v>61</v>
      </c>
      <c r="N10">
        <v>60</v>
      </c>
      <c r="O10">
        <v>32</v>
      </c>
      <c r="P10">
        <v>66</v>
      </c>
      <c r="Q10">
        <v>3</v>
      </c>
      <c r="R10">
        <v>30</v>
      </c>
      <c r="S10">
        <v>66.5</v>
      </c>
      <c r="T10">
        <v>70</v>
      </c>
      <c r="U10" s="7">
        <v>47</v>
      </c>
      <c r="V10" s="7">
        <v>74</v>
      </c>
      <c r="W10" s="7">
        <v>55</v>
      </c>
      <c r="X10" s="7">
        <v>100</v>
      </c>
      <c r="Y10" s="7">
        <v>58</v>
      </c>
      <c r="Z10" s="7">
        <v>55</v>
      </c>
    </row>
    <row r="11" spans="1:26" x14ac:dyDescent="0.25">
      <c r="B11" t="s">
        <v>24</v>
      </c>
      <c r="C11">
        <f>COUNT(J11:Z11)</f>
        <v>17</v>
      </c>
      <c r="D11" s="1">
        <f>AVERAGE(J11:Z11)</f>
        <v>33.441176470588232</v>
      </c>
      <c r="E11" t="e">
        <f ca="1">LZ5(J11:Z11)</f>
        <v>#REF!</v>
      </c>
      <c r="F11">
        <f>MIN(J11:T11)</f>
        <v>8</v>
      </c>
      <c r="G11">
        <f>MEDIAN(J11:T11)</f>
        <v>33.5</v>
      </c>
      <c r="H11" s="1"/>
      <c r="J11">
        <v>45</v>
      </c>
      <c r="K11">
        <v>45</v>
      </c>
      <c r="L11">
        <v>40</v>
      </c>
      <c r="M11">
        <v>39</v>
      </c>
      <c r="N11">
        <v>40</v>
      </c>
      <c r="O11">
        <v>15</v>
      </c>
      <c r="P11">
        <v>32</v>
      </c>
      <c r="Q11">
        <v>8</v>
      </c>
      <c r="R11">
        <v>20</v>
      </c>
      <c r="S11">
        <v>33.5</v>
      </c>
      <c r="T11">
        <v>30</v>
      </c>
      <c r="U11" s="7">
        <v>63</v>
      </c>
      <c r="V11" s="7">
        <v>26</v>
      </c>
      <c r="W11" s="7">
        <v>45</v>
      </c>
      <c r="X11" s="7">
        <v>0</v>
      </c>
      <c r="Y11" s="7">
        <v>42</v>
      </c>
      <c r="Z11" s="7">
        <v>45</v>
      </c>
    </row>
    <row r="12" spans="1:26" x14ac:dyDescent="0.25">
      <c r="B12" t="s">
        <v>25</v>
      </c>
      <c r="C12">
        <f>COUNT(J12:Z12)</f>
        <v>17</v>
      </c>
      <c r="D12" s="1">
        <f>AVERAGE(J12:Z12)</f>
        <v>0.23529411764705882</v>
      </c>
      <c r="E12" t="e">
        <f ca="1">LZ6(J12:Z12)</f>
        <v>#REF!</v>
      </c>
      <c r="F12">
        <f>MIN(J12:T12)</f>
        <v>0</v>
      </c>
      <c r="G12">
        <f>MEDIAN(J12:T12)</f>
        <v>0</v>
      </c>
      <c r="H12" s="1"/>
      <c r="J12">
        <v>0</v>
      </c>
      <c r="K12">
        <v>0</v>
      </c>
      <c r="L12">
        <v>1</v>
      </c>
      <c r="M12">
        <v>0</v>
      </c>
      <c r="N12">
        <v>0</v>
      </c>
      <c r="O12">
        <v>3</v>
      </c>
      <c r="P12">
        <v>0</v>
      </c>
      <c r="Q12">
        <v>0</v>
      </c>
      <c r="R12">
        <v>0</v>
      </c>
      <c r="S12">
        <v>0</v>
      </c>
      <c r="T12">
        <v>0</v>
      </c>
      <c r="U12" s="7">
        <v>0</v>
      </c>
      <c r="V12" s="7">
        <v>0</v>
      </c>
      <c r="W12" s="7">
        <v>0</v>
      </c>
      <c r="X12" s="7">
        <v>0</v>
      </c>
      <c r="Y12" s="7">
        <v>0</v>
      </c>
      <c r="Z12" s="7">
        <v>0</v>
      </c>
    </row>
    <row r="13" spans="1:26" hidden="1" x14ac:dyDescent="0.25">
      <c r="A13" s="4" t="s">
        <v>26</v>
      </c>
      <c r="B13" s="4" t="s">
        <v>27</v>
      </c>
      <c r="J13" s="4" t="s">
        <v>539</v>
      </c>
      <c r="K13" s="4" t="s">
        <v>571</v>
      </c>
      <c r="L13" s="4" t="s">
        <v>601</v>
      </c>
      <c r="M13" s="4" t="s">
        <v>635</v>
      </c>
      <c r="N13" s="4" t="s">
        <v>610</v>
      </c>
      <c r="O13" s="4" t="s">
        <v>695</v>
      </c>
      <c r="P13" s="4" t="s">
        <v>708</v>
      </c>
      <c r="Q13" s="4" t="s">
        <v>741</v>
      </c>
      <c r="R13" s="4" t="s">
        <v>775</v>
      </c>
      <c r="S13" s="4" t="s">
        <v>800</v>
      </c>
      <c r="T13" s="4" t="s">
        <v>805</v>
      </c>
      <c r="U13" s="10" t="s">
        <v>894</v>
      </c>
      <c r="V13" s="10" t="s">
        <v>895</v>
      </c>
      <c r="W13" s="10" t="s">
        <v>539</v>
      </c>
      <c r="X13" s="10" t="s">
        <v>896</v>
      </c>
      <c r="Y13" s="10" t="s">
        <v>893</v>
      </c>
      <c r="Z13" s="10" t="s">
        <v>539</v>
      </c>
    </row>
    <row r="14" spans="1:26" x14ac:dyDescent="0.25">
      <c r="A14" t="s">
        <v>28</v>
      </c>
      <c r="B14" t="s">
        <v>1285</v>
      </c>
      <c r="C14" t="s">
        <v>17</v>
      </c>
      <c r="J14" t="s">
        <v>17</v>
      </c>
      <c r="K14" t="s">
        <v>17</v>
      </c>
      <c r="L14" t="s">
        <v>17</v>
      </c>
      <c r="M14" t="s">
        <v>17</v>
      </c>
      <c r="N14" t="s">
        <v>17</v>
      </c>
      <c r="O14" t="s">
        <v>17</v>
      </c>
      <c r="P14" t="s">
        <v>17</v>
      </c>
      <c r="Q14" t="s">
        <v>17</v>
      </c>
      <c r="R14" t="s">
        <v>17</v>
      </c>
      <c r="S14" t="s">
        <v>17</v>
      </c>
      <c r="T14" t="s">
        <v>17</v>
      </c>
      <c r="U14" s="7" t="s">
        <v>17</v>
      </c>
      <c r="V14" s="7" t="s">
        <v>17</v>
      </c>
      <c r="W14" s="7" t="s">
        <v>17</v>
      </c>
      <c r="X14" s="7" t="s">
        <v>17</v>
      </c>
      <c r="Y14" s="7" t="s">
        <v>17</v>
      </c>
      <c r="Z14" s="7" t="s">
        <v>17</v>
      </c>
    </row>
    <row r="15" spans="1:26" x14ac:dyDescent="0.25">
      <c r="B15" t="s">
        <v>30</v>
      </c>
      <c r="C15">
        <f>COUNT(J15:Z15)</f>
        <v>17</v>
      </c>
      <c r="D15" s="1">
        <f>AVERAGE(J15:Z15)</f>
        <v>17.764705882352942</v>
      </c>
      <c r="E15" t="e">
        <f ca="1">LZ9(J15:Z15)</f>
        <v>#REF!</v>
      </c>
      <c r="F15">
        <f>MIN(J15:T15)</f>
        <v>0</v>
      </c>
      <c r="G15">
        <f>MEDIAN(J15:T15)</f>
        <v>15</v>
      </c>
      <c r="H15" s="1"/>
      <c r="J15">
        <v>10</v>
      </c>
      <c r="K15">
        <v>20</v>
      </c>
      <c r="L15">
        <v>30</v>
      </c>
      <c r="M15">
        <v>2</v>
      </c>
      <c r="N15">
        <v>10</v>
      </c>
      <c r="O15">
        <v>15</v>
      </c>
      <c r="P15">
        <v>15</v>
      </c>
      <c r="Q15">
        <v>0</v>
      </c>
      <c r="R15">
        <v>5</v>
      </c>
      <c r="S15">
        <v>25</v>
      </c>
      <c r="T15">
        <v>20</v>
      </c>
      <c r="U15" s="7">
        <v>25</v>
      </c>
      <c r="V15" s="7">
        <v>20</v>
      </c>
      <c r="W15" s="7">
        <v>90</v>
      </c>
      <c r="X15" s="7">
        <v>0</v>
      </c>
      <c r="Y15" s="7">
        <v>5</v>
      </c>
      <c r="Z15" s="7">
        <v>10</v>
      </c>
    </row>
    <row r="16" spans="1:26" x14ac:dyDescent="0.25">
      <c r="B16" t="s">
        <v>31</v>
      </c>
      <c r="C16">
        <f>COUNT(J16:Z16)</f>
        <v>17</v>
      </c>
      <c r="D16" s="1">
        <f>AVERAGE(J16:Z16)</f>
        <v>49.117647058823529</v>
      </c>
      <c r="E16" t="e">
        <f ca="1">LZ10(J16:Z16)</f>
        <v>#REF!</v>
      </c>
      <c r="F16">
        <f>MIN(J16:T16)</f>
        <v>8</v>
      </c>
      <c r="G16">
        <f>MEDIAN(J16:T16)</f>
        <v>40</v>
      </c>
      <c r="H16" s="1"/>
      <c r="J16">
        <v>55</v>
      </c>
      <c r="K16">
        <v>70</v>
      </c>
      <c r="L16">
        <v>55</v>
      </c>
      <c r="M16">
        <v>30</v>
      </c>
      <c r="N16">
        <v>40</v>
      </c>
      <c r="O16">
        <v>84</v>
      </c>
      <c r="P16">
        <v>35</v>
      </c>
      <c r="Q16">
        <v>8</v>
      </c>
      <c r="R16">
        <v>35</v>
      </c>
      <c r="S16">
        <v>32</v>
      </c>
      <c r="T16">
        <v>70</v>
      </c>
      <c r="U16" s="7">
        <v>60</v>
      </c>
      <c r="V16" s="7">
        <v>61</v>
      </c>
      <c r="W16" s="7">
        <v>10</v>
      </c>
      <c r="X16" s="7">
        <v>100</v>
      </c>
      <c r="Y16" s="7">
        <v>40</v>
      </c>
      <c r="Z16" s="7">
        <v>50</v>
      </c>
    </row>
    <row r="17" spans="1:26" x14ac:dyDescent="0.25">
      <c r="B17" t="s">
        <v>32</v>
      </c>
      <c r="C17">
        <f>COUNT(J17:Z17)</f>
        <v>17</v>
      </c>
      <c r="D17" s="1">
        <f>AVERAGE(J17:Z17)</f>
        <v>24.058823529411764</v>
      </c>
      <c r="E17" t="e">
        <f ca="1">LZ11(J17:Z17)</f>
        <v>#REF!</v>
      </c>
      <c r="F17">
        <f>MIN(J17:T17)</f>
        <v>1</v>
      </c>
      <c r="G17">
        <f>MEDIAN(J17:T17)</f>
        <v>15</v>
      </c>
      <c r="H17" s="1"/>
      <c r="J17">
        <v>35</v>
      </c>
      <c r="K17">
        <v>10</v>
      </c>
      <c r="L17">
        <v>5</v>
      </c>
      <c r="M17">
        <v>68</v>
      </c>
      <c r="N17">
        <v>40</v>
      </c>
      <c r="O17">
        <v>1</v>
      </c>
      <c r="P17">
        <v>50</v>
      </c>
      <c r="Q17">
        <v>3</v>
      </c>
      <c r="R17">
        <v>15</v>
      </c>
      <c r="S17">
        <v>43</v>
      </c>
      <c r="T17">
        <v>10</v>
      </c>
      <c r="U17" s="7">
        <v>15</v>
      </c>
      <c r="V17" s="7">
        <v>19</v>
      </c>
      <c r="W17" s="7">
        <v>0</v>
      </c>
      <c r="X17" s="7">
        <v>0</v>
      </c>
      <c r="Y17" s="7">
        <v>55</v>
      </c>
      <c r="Z17" s="7">
        <v>40</v>
      </c>
    </row>
    <row r="18" spans="1:26" hidden="1" x14ac:dyDescent="0.25">
      <c r="A18" s="4" t="s">
        <v>33</v>
      </c>
      <c r="B18" s="4" t="s">
        <v>34</v>
      </c>
      <c r="J18" s="4" t="s">
        <v>540</v>
      </c>
      <c r="K18" s="4" t="s">
        <v>572</v>
      </c>
      <c r="L18" s="4" t="s">
        <v>602</v>
      </c>
      <c r="M18" s="4" t="s">
        <v>636</v>
      </c>
      <c r="N18" s="4" t="s">
        <v>664</v>
      </c>
      <c r="O18" s="4" t="s">
        <v>696</v>
      </c>
      <c r="P18" s="4" t="s">
        <v>709</v>
      </c>
      <c r="Q18" s="4" t="s">
        <v>742</v>
      </c>
      <c r="R18" s="4" t="s">
        <v>776</v>
      </c>
      <c r="S18" s="4" t="s">
        <v>801</v>
      </c>
      <c r="T18" s="4" t="s">
        <v>572</v>
      </c>
      <c r="U18" s="10" t="s">
        <v>897</v>
      </c>
      <c r="V18" s="10" t="s">
        <v>898</v>
      </c>
      <c r="W18" s="10" t="s">
        <v>899</v>
      </c>
      <c r="X18" s="10" t="s">
        <v>900</v>
      </c>
      <c r="Y18" s="10" t="s">
        <v>901</v>
      </c>
      <c r="Z18" s="10" t="s">
        <v>902</v>
      </c>
    </row>
    <row r="19" spans="1:26" x14ac:dyDescent="0.25">
      <c r="A19" t="s">
        <v>35</v>
      </c>
      <c r="B19" t="s">
        <v>36</v>
      </c>
      <c r="C19" t="s">
        <v>519</v>
      </c>
      <c r="D19">
        <f>COUNTIF(J19:Z19,"si")</f>
        <v>13</v>
      </c>
      <c r="H19" t="s">
        <v>521</v>
      </c>
      <c r="I19">
        <f>COUNTIF(J19:Z19,"no")</f>
        <v>4</v>
      </c>
      <c r="J19" s="4" t="s">
        <v>519</v>
      </c>
      <c r="K19" s="4" t="s">
        <v>519</v>
      </c>
      <c r="L19" s="4" t="s">
        <v>519</v>
      </c>
      <c r="M19" s="4" t="s">
        <v>519</v>
      </c>
      <c r="N19" s="4" t="s">
        <v>521</v>
      </c>
      <c r="O19" s="4" t="s">
        <v>519</v>
      </c>
      <c r="P19" s="4" t="s">
        <v>519</v>
      </c>
      <c r="Q19" s="4" t="s">
        <v>521</v>
      </c>
      <c r="R19" s="4" t="s">
        <v>519</v>
      </c>
      <c r="S19" s="4" t="s">
        <v>519</v>
      </c>
      <c r="T19" s="4" t="s">
        <v>519</v>
      </c>
      <c r="U19" s="10" t="s">
        <v>519</v>
      </c>
      <c r="V19" s="10" t="s">
        <v>519</v>
      </c>
      <c r="W19" s="10" t="s">
        <v>519</v>
      </c>
      <c r="X19" s="10" t="s">
        <v>521</v>
      </c>
      <c r="Y19" s="10" t="s">
        <v>519</v>
      </c>
      <c r="Z19" s="10" t="s">
        <v>521</v>
      </c>
    </row>
    <row r="20" spans="1:26" hidden="1" x14ac:dyDescent="0.25">
      <c r="A20" s="4" t="s">
        <v>37</v>
      </c>
      <c r="B20" s="4" t="s">
        <v>38</v>
      </c>
      <c r="J20" s="4" t="s">
        <v>519</v>
      </c>
      <c r="K20" s="4" t="s">
        <v>519</v>
      </c>
      <c r="L20" s="4" t="s">
        <v>519</v>
      </c>
      <c r="M20" s="4" t="s">
        <v>519</v>
      </c>
      <c r="N20" s="4" t="s">
        <v>521</v>
      </c>
      <c r="O20" s="4" t="s">
        <v>519</v>
      </c>
      <c r="P20" s="4" t="s">
        <v>519</v>
      </c>
      <c r="Q20" s="4" t="s">
        <v>521</v>
      </c>
      <c r="R20" s="4" t="s">
        <v>519</v>
      </c>
      <c r="S20" s="4" t="s">
        <v>519</v>
      </c>
      <c r="T20" s="4" t="s">
        <v>519</v>
      </c>
      <c r="U20" s="10" t="s">
        <v>519</v>
      </c>
      <c r="V20" s="10" t="s">
        <v>519</v>
      </c>
      <c r="W20" s="10" t="s">
        <v>519</v>
      </c>
      <c r="X20" s="10" t="s">
        <v>521</v>
      </c>
      <c r="Y20" s="10" t="s">
        <v>519</v>
      </c>
      <c r="Z20" s="10" t="s">
        <v>521</v>
      </c>
    </row>
    <row r="21" spans="1:26" x14ac:dyDescent="0.25">
      <c r="A21" t="s">
        <v>39</v>
      </c>
      <c r="B21" t="s">
        <v>1286</v>
      </c>
      <c r="C21">
        <f>COUNT(J21:Z21)</f>
        <v>13</v>
      </c>
      <c r="D21" s="1">
        <f>AVERAGE(J21:Z21)</f>
        <v>12.69923076923077</v>
      </c>
      <c r="E21" t="e">
        <f ca="1">LZ15(J21:Z21)</f>
        <v>#REF!</v>
      </c>
      <c r="F21">
        <f>MIN(J21:T21)</f>
        <v>0</v>
      </c>
      <c r="G21">
        <f>MEDIAN(J21:T21)</f>
        <v>5</v>
      </c>
      <c r="H21" s="1"/>
      <c r="I21" t="s">
        <v>41</v>
      </c>
      <c r="J21" s="1">
        <v>5</v>
      </c>
      <c r="K21" s="1">
        <v>5</v>
      </c>
      <c r="L21" s="1">
        <v>5</v>
      </c>
      <c r="M21" s="1">
        <v>0</v>
      </c>
      <c r="N21" t="s">
        <v>17</v>
      </c>
      <c r="O21" s="1">
        <v>50</v>
      </c>
      <c r="P21" s="1">
        <v>10</v>
      </c>
      <c r="Q21" t="s">
        <v>17</v>
      </c>
      <c r="R21" s="1">
        <v>20</v>
      </c>
      <c r="S21" s="1">
        <v>2.09</v>
      </c>
      <c r="T21" s="1">
        <v>15</v>
      </c>
      <c r="U21" s="11">
        <v>2</v>
      </c>
      <c r="V21" s="11">
        <v>10</v>
      </c>
      <c r="W21" s="11">
        <v>6</v>
      </c>
      <c r="X21" s="7" t="s">
        <v>17</v>
      </c>
      <c r="Y21" s="11">
        <v>35</v>
      </c>
      <c r="Z21" s="7" t="s">
        <v>17</v>
      </c>
    </row>
    <row r="22" spans="1:26" hidden="1" x14ac:dyDescent="0.25">
      <c r="A22" s="4" t="s">
        <v>42</v>
      </c>
      <c r="B22" s="4" t="s">
        <v>1287</v>
      </c>
      <c r="C22" s="4">
        <f>COUNT(J22:T22)</f>
        <v>11</v>
      </c>
      <c r="D22" s="4">
        <f>AVERAGE(J22:T22)</f>
        <v>1019</v>
      </c>
      <c r="E22" s="4" t="e">
        <f ca="1">LZ1(J22:T22)</f>
        <v>#REF!</v>
      </c>
      <c r="F22" s="4">
        <f>MIN(J22:T22)</f>
        <v>0</v>
      </c>
      <c r="G22" s="4">
        <f>MEDIAN(J22:T22)</f>
        <v>500</v>
      </c>
      <c r="H22" s="4">
        <f>SUM(J22:T22)</f>
        <v>11209</v>
      </c>
      <c r="I22" t="s">
        <v>41</v>
      </c>
      <c r="J22" s="5">
        <v>500</v>
      </c>
      <c r="K22" s="5">
        <v>500</v>
      </c>
      <c r="L22" s="5">
        <v>500</v>
      </c>
      <c r="M22" s="5">
        <v>0</v>
      </c>
      <c r="N22" s="5">
        <v>0</v>
      </c>
      <c r="O22" s="5">
        <v>5000</v>
      </c>
      <c r="P22" s="5">
        <v>1000</v>
      </c>
      <c r="Q22" s="5">
        <v>0</v>
      </c>
      <c r="R22" s="5">
        <v>2000</v>
      </c>
      <c r="S22" s="5">
        <v>209</v>
      </c>
      <c r="T22" s="5">
        <v>1500</v>
      </c>
      <c r="U22" s="12">
        <v>200</v>
      </c>
      <c r="V22" s="12">
        <v>1000</v>
      </c>
      <c r="W22" s="12">
        <v>600</v>
      </c>
      <c r="X22" s="12">
        <v>0</v>
      </c>
      <c r="Y22" s="12">
        <v>3500</v>
      </c>
      <c r="Z22" s="12">
        <v>0</v>
      </c>
    </row>
    <row r="23" spans="1:26" x14ac:dyDescent="0.25">
      <c r="A23" t="s">
        <v>44</v>
      </c>
      <c r="B23" t="s">
        <v>45</v>
      </c>
      <c r="C23" t="s">
        <v>519</v>
      </c>
      <c r="D23">
        <f>COUNTIF(J23:Z23,"si")</f>
        <v>11</v>
      </c>
      <c r="H23" t="s">
        <v>521</v>
      </c>
      <c r="I23">
        <f>COUNTIF(J23:Z23,"no")</f>
        <v>6</v>
      </c>
      <c r="J23" s="4" t="s">
        <v>519</v>
      </c>
      <c r="K23" s="4" t="s">
        <v>519</v>
      </c>
      <c r="L23" s="4" t="s">
        <v>521</v>
      </c>
      <c r="M23" s="4" t="s">
        <v>519</v>
      </c>
      <c r="N23" s="4" t="s">
        <v>519</v>
      </c>
      <c r="O23" s="4" t="s">
        <v>519</v>
      </c>
      <c r="P23" s="4" t="s">
        <v>519</v>
      </c>
      <c r="Q23" s="4" t="s">
        <v>521</v>
      </c>
      <c r="R23" s="4" t="s">
        <v>519</v>
      </c>
      <c r="S23" s="4" t="s">
        <v>519</v>
      </c>
      <c r="T23" s="4" t="s">
        <v>519</v>
      </c>
      <c r="U23" s="10" t="s">
        <v>521</v>
      </c>
      <c r="V23" s="10" t="s">
        <v>519</v>
      </c>
      <c r="W23" s="10" t="s">
        <v>521</v>
      </c>
      <c r="X23" s="10" t="s">
        <v>521</v>
      </c>
      <c r="Y23" s="10" t="s">
        <v>519</v>
      </c>
      <c r="Z23" s="10" t="s">
        <v>521</v>
      </c>
    </row>
    <row r="24" spans="1:26" hidden="1" x14ac:dyDescent="0.25">
      <c r="A24" s="4" t="s">
        <v>46</v>
      </c>
      <c r="B24" s="4" t="s">
        <v>47</v>
      </c>
      <c r="J24" s="4" t="s">
        <v>519</v>
      </c>
      <c r="K24" s="4" t="s">
        <v>519</v>
      </c>
      <c r="L24" s="4" t="s">
        <v>521</v>
      </c>
      <c r="M24" s="4" t="s">
        <v>519</v>
      </c>
      <c r="N24" s="4" t="s">
        <v>519</v>
      </c>
      <c r="O24" s="4" t="s">
        <v>519</v>
      </c>
      <c r="P24" s="4" t="s">
        <v>519</v>
      </c>
      <c r="Q24" s="4" t="s">
        <v>521</v>
      </c>
      <c r="R24" s="4" t="s">
        <v>519</v>
      </c>
      <c r="S24" s="4" t="s">
        <v>519</v>
      </c>
      <c r="T24" s="4" t="s">
        <v>519</v>
      </c>
      <c r="U24" s="10" t="s">
        <v>521</v>
      </c>
      <c r="V24" s="10" t="s">
        <v>519</v>
      </c>
      <c r="W24" s="10" t="s">
        <v>521</v>
      </c>
      <c r="X24" s="10" t="s">
        <v>521</v>
      </c>
      <c r="Y24" s="10" t="s">
        <v>519</v>
      </c>
      <c r="Z24" s="10" t="s">
        <v>521</v>
      </c>
    </row>
    <row r="25" spans="1:26" x14ac:dyDescent="0.25">
      <c r="A25" t="s">
        <v>48</v>
      </c>
      <c r="B25" t="s">
        <v>1288</v>
      </c>
      <c r="C25">
        <f>COUNT(J25:Z25)</f>
        <v>11</v>
      </c>
      <c r="D25" s="1">
        <f>AVERAGE(J25:Z25)</f>
        <v>3.4254545454545453</v>
      </c>
      <c r="E25" t="e">
        <f ca="1">LZ1(J25:T25)</f>
        <v>#REF!</v>
      </c>
      <c r="F25">
        <f>MIN(J25:T25)</f>
        <v>0.5</v>
      </c>
      <c r="G25">
        <f>MEDIAN(J25:T25)</f>
        <v>5</v>
      </c>
      <c r="I25" t="s">
        <v>41</v>
      </c>
      <c r="J25" s="1">
        <v>2</v>
      </c>
      <c r="K25" s="1">
        <v>3</v>
      </c>
      <c r="M25" s="1">
        <v>1</v>
      </c>
      <c r="N25" s="1">
        <v>5</v>
      </c>
      <c r="O25" s="1">
        <v>0.5</v>
      </c>
      <c r="P25" s="1">
        <v>5</v>
      </c>
      <c r="Q25" t="s">
        <v>17</v>
      </c>
      <c r="R25" s="1">
        <v>5</v>
      </c>
      <c r="S25" s="1">
        <v>5.18</v>
      </c>
      <c r="T25" s="1">
        <v>5</v>
      </c>
      <c r="U25" s="7"/>
      <c r="V25" s="11">
        <v>1</v>
      </c>
      <c r="W25" s="7"/>
      <c r="X25" s="7"/>
      <c r="Y25" s="11">
        <v>5</v>
      </c>
      <c r="Z25" s="7" t="s">
        <v>17</v>
      </c>
    </row>
    <row r="26" spans="1:26" hidden="1" x14ac:dyDescent="0.25">
      <c r="A26" s="4" t="s">
        <v>50</v>
      </c>
      <c r="B26" s="4" t="s">
        <v>1289</v>
      </c>
      <c r="C26" s="4">
        <f>COUNT(J26:T26)</f>
        <v>11</v>
      </c>
      <c r="D26" s="4">
        <f>AVERAGE(J26:T26)</f>
        <v>288</v>
      </c>
      <c r="E26" s="4" t="e">
        <f ca="1">LZ1(J26:T26)</f>
        <v>#REF!</v>
      </c>
      <c r="F26" s="4">
        <f>MIN(J26:T26)</f>
        <v>0</v>
      </c>
      <c r="G26" s="4">
        <f>MEDIAN(J26:T26)</f>
        <v>300</v>
      </c>
      <c r="H26" s="4">
        <f>SUM(J26:T26)</f>
        <v>3168</v>
      </c>
      <c r="I26" t="s">
        <v>41</v>
      </c>
      <c r="J26" s="5">
        <v>200</v>
      </c>
      <c r="K26" s="5">
        <v>300</v>
      </c>
      <c r="L26" s="5">
        <v>0</v>
      </c>
      <c r="M26" s="5">
        <v>100</v>
      </c>
      <c r="N26" s="5">
        <v>500</v>
      </c>
      <c r="O26" s="5">
        <v>50</v>
      </c>
      <c r="P26" s="5">
        <v>500</v>
      </c>
      <c r="Q26" s="5">
        <v>0</v>
      </c>
      <c r="R26" s="5">
        <v>500</v>
      </c>
      <c r="S26" s="5">
        <v>518</v>
      </c>
      <c r="T26" s="5">
        <v>500</v>
      </c>
      <c r="U26" s="12">
        <v>0</v>
      </c>
      <c r="V26" s="12">
        <v>100</v>
      </c>
      <c r="W26" s="12">
        <v>0</v>
      </c>
      <c r="X26" s="12">
        <v>0</v>
      </c>
      <c r="Y26" s="12">
        <v>500</v>
      </c>
      <c r="Z26" s="12">
        <v>0</v>
      </c>
    </row>
    <row r="27" spans="1:26" x14ac:dyDescent="0.25">
      <c r="A27" s="2" t="s">
        <v>52</v>
      </c>
      <c r="B27" s="2"/>
    </row>
    <row r="28" spans="1:26" x14ac:dyDescent="0.25">
      <c r="A28" t="s">
        <v>53</v>
      </c>
      <c r="B28" t="s">
        <v>1290</v>
      </c>
      <c r="C28" t="s">
        <v>17</v>
      </c>
      <c r="J28" t="s">
        <v>17</v>
      </c>
      <c r="K28" t="s">
        <v>17</v>
      </c>
      <c r="L28" t="s">
        <v>17</v>
      </c>
      <c r="M28" t="s">
        <v>17</v>
      </c>
      <c r="N28" t="s">
        <v>17</v>
      </c>
      <c r="O28" t="s">
        <v>17</v>
      </c>
      <c r="P28" t="s">
        <v>17</v>
      </c>
      <c r="Q28" t="s">
        <v>17</v>
      </c>
      <c r="R28" t="s">
        <v>17</v>
      </c>
      <c r="S28" t="s">
        <v>17</v>
      </c>
      <c r="T28" t="s">
        <v>17</v>
      </c>
      <c r="U28" t="s">
        <v>17</v>
      </c>
    </row>
    <row r="29" spans="1:26" x14ac:dyDescent="0.25">
      <c r="B29" t="s">
        <v>55</v>
      </c>
      <c r="C29">
        <f>COUNT(J29:Z29)</f>
        <v>17</v>
      </c>
      <c r="D29" s="1">
        <f>AVERAGE(J29:Z29)</f>
        <v>8.6352941176470601</v>
      </c>
      <c r="E29" t="e">
        <f ca="1">LZ23(J29:Z29)</f>
        <v>#REF!</v>
      </c>
      <c r="F29">
        <f>MIN(J29:T29)</f>
        <v>0</v>
      </c>
      <c r="G29">
        <f>MEDIAN(J29:T29)</f>
        <v>10</v>
      </c>
      <c r="H29" s="1"/>
      <c r="J29">
        <v>20</v>
      </c>
      <c r="K29">
        <v>2</v>
      </c>
      <c r="L29">
        <v>20</v>
      </c>
      <c r="M29">
        <v>3</v>
      </c>
      <c r="N29">
        <v>10</v>
      </c>
      <c r="O29">
        <v>0</v>
      </c>
      <c r="P29">
        <v>5</v>
      </c>
      <c r="Q29">
        <v>30</v>
      </c>
      <c r="R29">
        <v>10</v>
      </c>
      <c r="S29">
        <v>2.8</v>
      </c>
      <c r="T29">
        <v>11</v>
      </c>
      <c r="U29" s="7">
        <v>5</v>
      </c>
      <c r="V29" s="7">
        <v>10</v>
      </c>
      <c r="W29" s="7">
        <v>10</v>
      </c>
      <c r="X29" s="7">
        <v>0</v>
      </c>
      <c r="Y29" s="7">
        <v>5</v>
      </c>
      <c r="Z29" s="7">
        <v>3</v>
      </c>
    </row>
    <row r="30" spans="1:26" x14ac:dyDescent="0.25">
      <c r="B30" t="s">
        <v>56</v>
      </c>
      <c r="C30">
        <f>COUNT(J30:Z30)</f>
        <v>17</v>
      </c>
      <c r="D30" s="1">
        <f>AVERAGE(J30:Z30)</f>
        <v>20.541176470588233</v>
      </c>
      <c r="E30" t="e">
        <f ca="1">LZ24(J30:Z30)</f>
        <v>#REF!</v>
      </c>
      <c r="F30">
        <f>MIN(J30:T30)</f>
        <v>2.2000000000000002</v>
      </c>
      <c r="G30">
        <f>MEDIAN(J30:T30)</f>
        <v>20</v>
      </c>
      <c r="H30" s="1"/>
      <c r="J30">
        <v>45</v>
      </c>
      <c r="K30">
        <v>20</v>
      </c>
      <c r="L30">
        <v>30</v>
      </c>
      <c r="M30">
        <v>25</v>
      </c>
      <c r="N30">
        <v>10</v>
      </c>
      <c r="O30">
        <v>100</v>
      </c>
      <c r="P30">
        <v>12</v>
      </c>
      <c r="Q30">
        <v>30</v>
      </c>
      <c r="R30">
        <v>10</v>
      </c>
      <c r="S30">
        <v>2.2000000000000002</v>
      </c>
      <c r="T30">
        <v>8</v>
      </c>
      <c r="U30" s="7">
        <v>0</v>
      </c>
      <c r="V30" s="7">
        <v>10</v>
      </c>
      <c r="W30" s="7">
        <v>20</v>
      </c>
      <c r="X30" s="7">
        <v>0</v>
      </c>
      <c r="Y30" s="7">
        <v>15</v>
      </c>
      <c r="Z30" s="7">
        <v>12</v>
      </c>
    </row>
    <row r="31" spans="1:26" x14ac:dyDescent="0.25">
      <c r="B31" t="s">
        <v>57</v>
      </c>
      <c r="C31">
        <f>COUNT(J31:Z31)</f>
        <v>17</v>
      </c>
      <c r="D31" s="1">
        <f>AVERAGE(J31:Z31)</f>
        <v>43.223529411764702</v>
      </c>
      <c r="E31" t="e">
        <f ca="1">LZ25(J31:Z31)</f>
        <v>#REF!</v>
      </c>
      <c r="F31">
        <f>MIN(J31:T31)</f>
        <v>0</v>
      </c>
      <c r="G31">
        <f>MEDIAN(J31:T31)</f>
        <v>30</v>
      </c>
      <c r="H31" s="1"/>
      <c r="J31">
        <v>25</v>
      </c>
      <c r="K31">
        <v>78</v>
      </c>
      <c r="L31">
        <v>30</v>
      </c>
      <c r="M31">
        <v>0</v>
      </c>
      <c r="N31">
        <v>80</v>
      </c>
      <c r="O31">
        <v>0</v>
      </c>
      <c r="P31">
        <v>55</v>
      </c>
      <c r="Q31">
        <v>40</v>
      </c>
      <c r="R31">
        <v>30</v>
      </c>
      <c r="S31">
        <v>26.8</v>
      </c>
      <c r="T31">
        <v>65</v>
      </c>
      <c r="U31" s="7">
        <v>65</v>
      </c>
      <c r="V31" s="7">
        <v>15</v>
      </c>
      <c r="W31" s="7">
        <v>35</v>
      </c>
      <c r="X31" s="7">
        <v>100</v>
      </c>
      <c r="Y31" s="7">
        <v>70</v>
      </c>
      <c r="Z31" s="7">
        <v>20</v>
      </c>
    </row>
    <row r="32" spans="1:26" x14ac:dyDescent="0.25">
      <c r="B32" t="s">
        <v>58</v>
      </c>
      <c r="C32">
        <f>COUNT(J32:Z32)</f>
        <v>17</v>
      </c>
      <c r="D32" s="1">
        <f>AVERAGE(J32:Z32)</f>
        <v>27.129411764705882</v>
      </c>
      <c r="E32" t="e">
        <f ca="1">LZ26(J32:Z32)</f>
        <v>#REF!</v>
      </c>
      <c r="F32">
        <f>MIN(J32:T32)</f>
        <v>0</v>
      </c>
      <c r="G32">
        <f>MEDIAN(J32:T32)</f>
        <v>1</v>
      </c>
      <c r="H32" s="1"/>
      <c r="J32">
        <v>1</v>
      </c>
      <c r="K32">
        <v>0</v>
      </c>
      <c r="L32">
        <v>20</v>
      </c>
      <c r="M32">
        <v>72</v>
      </c>
      <c r="N32">
        <v>0</v>
      </c>
      <c r="O32">
        <v>0</v>
      </c>
      <c r="P32">
        <v>0</v>
      </c>
      <c r="Q32">
        <v>0</v>
      </c>
      <c r="R32">
        <v>50</v>
      </c>
      <c r="S32">
        <v>68.2</v>
      </c>
      <c r="T32">
        <v>45</v>
      </c>
      <c r="U32" s="7">
        <v>30</v>
      </c>
      <c r="V32" s="7">
        <v>65</v>
      </c>
      <c r="W32" s="7">
        <v>35</v>
      </c>
      <c r="X32" s="7">
        <v>0</v>
      </c>
      <c r="Y32" s="7">
        <v>10</v>
      </c>
      <c r="Z32" s="7">
        <v>65</v>
      </c>
    </row>
    <row r="33" spans="1:26" hidden="1" x14ac:dyDescent="0.25">
      <c r="A33" s="4" t="s">
        <v>59</v>
      </c>
      <c r="B33" s="4" t="s">
        <v>1291</v>
      </c>
      <c r="J33" s="4" t="s">
        <v>541</v>
      </c>
      <c r="K33" s="4" t="s">
        <v>573</v>
      </c>
      <c r="L33" s="4" t="s">
        <v>603</v>
      </c>
      <c r="M33" s="4" t="s">
        <v>637</v>
      </c>
      <c r="N33" s="4" t="s">
        <v>665</v>
      </c>
      <c r="O33" s="4" t="s">
        <v>697</v>
      </c>
      <c r="P33" s="4" t="s">
        <v>710</v>
      </c>
      <c r="Q33" s="4" t="s">
        <v>743</v>
      </c>
      <c r="R33" s="4" t="s">
        <v>777</v>
      </c>
      <c r="S33" s="4" t="s">
        <v>802</v>
      </c>
      <c r="T33" s="4" t="s">
        <v>825</v>
      </c>
      <c r="U33" s="10" t="s">
        <v>862</v>
      </c>
      <c r="V33" s="10" t="s">
        <v>863</v>
      </c>
      <c r="W33" s="10" t="s">
        <v>864</v>
      </c>
      <c r="X33" s="10" t="s">
        <v>865</v>
      </c>
      <c r="Y33" s="10" t="s">
        <v>866</v>
      </c>
      <c r="Z33" s="10" t="s">
        <v>867</v>
      </c>
    </row>
    <row r="34" spans="1:26" x14ac:dyDescent="0.25">
      <c r="A34" s="2" t="s">
        <v>61</v>
      </c>
      <c r="B34" s="2"/>
      <c r="U34" s="10"/>
      <c r="V34" s="10"/>
      <c r="W34" s="10"/>
      <c r="X34" s="10"/>
      <c r="Y34" s="10"/>
      <c r="Z34" s="10"/>
    </row>
    <row r="35" spans="1:26" x14ac:dyDescent="0.25">
      <c r="A35" t="s">
        <v>62</v>
      </c>
      <c r="B35" t="s">
        <v>63</v>
      </c>
      <c r="C35" t="s">
        <v>519</v>
      </c>
      <c r="D35">
        <f>COUNTIF(J35:Z35,"si")</f>
        <v>17</v>
      </c>
      <c r="H35" t="s">
        <v>521</v>
      </c>
      <c r="I35">
        <f>COUNTIF(J35:Z35,"no")</f>
        <v>0</v>
      </c>
      <c r="J35" s="4" t="s">
        <v>519</v>
      </c>
      <c r="K35" s="4" t="s">
        <v>519</v>
      </c>
      <c r="L35" s="4" t="s">
        <v>519</v>
      </c>
      <c r="M35" s="4" t="s">
        <v>519</v>
      </c>
      <c r="N35" s="4" t="s">
        <v>519</v>
      </c>
      <c r="O35" s="4" t="s">
        <v>519</v>
      </c>
      <c r="P35" s="4" t="s">
        <v>519</v>
      </c>
      <c r="Q35" s="4" t="s">
        <v>519</v>
      </c>
      <c r="R35" s="4" t="s">
        <v>519</v>
      </c>
      <c r="S35" s="4" t="s">
        <v>519</v>
      </c>
      <c r="T35" s="4" t="s">
        <v>519</v>
      </c>
      <c r="U35" s="10" t="s">
        <v>519</v>
      </c>
      <c r="V35" s="10" t="s">
        <v>519</v>
      </c>
      <c r="W35" s="10" t="s">
        <v>519</v>
      </c>
      <c r="X35" s="10" t="s">
        <v>519</v>
      </c>
      <c r="Y35" s="10" t="s">
        <v>519</v>
      </c>
      <c r="Z35" s="10" t="s">
        <v>519</v>
      </c>
    </row>
    <row r="36" spans="1:26" hidden="1" x14ac:dyDescent="0.25">
      <c r="A36" s="4" t="s">
        <v>64</v>
      </c>
      <c r="B36" s="4" t="s">
        <v>1292</v>
      </c>
      <c r="J36" s="4" t="s">
        <v>519</v>
      </c>
      <c r="K36" s="4" t="s">
        <v>519</v>
      </c>
      <c r="L36" s="4" t="s">
        <v>519</v>
      </c>
      <c r="M36" s="4" t="s">
        <v>519</v>
      </c>
      <c r="N36" s="4" t="s">
        <v>519</v>
      </c>
      <c r="O36" s="4" t="s">
        <v>519</v>
      </c>
      <c r="P36" s="4" t="s">
        <v>519</v>
      </c>
      <c r="Q36" s="4" t="s">
        <v>519</v>
      </c>
      <c r="R36" s="4" t="s">
        <v>519</v>
      </c>
      <c r="S36" s="4" t="s">
        <v>519</v>
      </c>
      <c r="T36" s="4" t="s">
        <v>519</v>
      </c>
      <c r="U36" s="10" t="s">
        <v>519</v>
      </c>
      <c r="V36" s="10" t="s">
        <v>519</v>
      </c>
      <c r="W36" s="10" t="s">
        <v>519</v>
      </c>
      <c r="X36" s="10" t="s">
        <v>519</v>
      </c>
      <c r="Y36" s="10" t="s">
        <v>519</v>
      </c>
      <c r="Z36" s="10" t="s">
        <v>519</v>
      </c>
    </row>
    <row r="37" spans="1:26" x14ac:dyDescent="0.25">
      <c r="A37" t="s">
        <v>66</v>
      </c>
      <c r="B37" t="s">
        <v>67</v>
      </c>
      <c r="D37" s="1"/>
      <c r="H37" s="1"/>
      <c r="J37">
        <f t="shared" ref="J37:O37" si="0">SUM(J38:J40)</f>
        <v>5</v>
      </c>
      <c r="K37">
        <f t="shared" si="0"/>
        <v>8</v>
      </c>
      <c r="L37">
        <f t="shared" si="0"/>
        <v>5</v>
      </c>
      <c r="M37">
        <f t="shared" si="0"/>
        <v>5</v>
      </c>
      <c r="N37">
        <f t="shared" si="0"/>
        <v>16</v>
      </c>
      <c r="O37">
        <f t="shared" si="0"/>
        <v>6</v>
      </c>
      <c r="P37" s="24" t="s">
        <v>17</v>
      </c>
      <c r="Q37">
        <f>SUM(Q38:Q40)</f>
        <v>6</v>
      </c>
      <c r="R37">
        <f>SUM(R38:R40)</f>
        <v>5</v>
      </c>
      <c r="S37" s="24" t="s">
        <v>17</v>
      </c>
      <c r="T37">
        <f>SUM(T38:T40)</f>
        <v>4</v>
      </c>
      <c r="U37" s="7">
        <f>SUM(U38:U40)</f>
        <v>50</v>
      </c>
      <c r="V37" s="7">
        <f>SUM(V38:V40)</f>
        <v>9</v>
      </c>
      <c r="W37" s="7" t="e">
        <f ca="1">SUM(138:140)</f>
        <v>#REF!</v>
      </c>
      <c r="X37" s="7">
        <f>SUM(X38:X40)</f>
        <v>1</v>
      </c>
      <c r="Y37" s="7">
        <f>SUM(Y38:Y40)</f>
        <v>8</v>
      </c>
      <c r="Z37" s="7">
        <f>SUM(Z38:Z40)</f>
        <v>10</v>
      </c>
    </row>
    <row r="38" spans="1:26" x14ac:dyDescent="0.25">
      <c r="B38" t="s">
        <v>69</v>
      </c>
      <c r="C38">
        <f>COUNT(J38:Z38)</f>
        <v>15</v>
      </c>
      <c r="D38" s="1">
        <f>AVERAGE(J38:Z38)</f>
        <v>5.8</v>
      </c>
      <c r="E38" t="e">
        <f ca="1">LZ32(J38:Z38)</f>
        <v>#REF!</v>
      </c>
      <c r="F38">
        <f>MIN(J38:T38)</f>
        <v>2</v>
      </c>
      <c r="G38">
        <f>MEDIAN(J38:T38)</f>
        <v>3</v>
      </c>
      <c r="H38" s="1">
        <f>SUM(J38:Z38)</f>
        <v>87</v>
      </c>
      <c r="J38" s="1">
        <v>3</v>
      </c>
      <c r="K38" s="1">
        <v>3</v>
      </c>
      <c r="L38" s="1">
        <v>3</v>
      </c>
      <c r="M38" s="1">
        <v>4</v>
      </c>
      <c r="N38" s="1">
        <v>9</v>
      </c>
      <c r="O38" s="1">
        <v>5</v>
      </c>
      <c r="P38" s="24"/>
      <c r="Q38" s="1">
        <v>4</v>
      </c>
      <c r="R38" s="1">
        <v>2</v>
      </c>
      <c r="S38" s="24"/>
      <c r="T38" s="1">
        <v>2</v>
      </c>
      <c r="U38" s="11">
        <v>29</v>
      </c>
      <c r="V38" s="11">
        <v>8</v>
      </c>
      <c r="W38" s="11">
        <v>4</v>
      </c>
      <c r="X38" s="11">
        <v>1</v>
      </c>
      <c r="Y38" s="11">
        <v>3</v>
      </c>
      <c r="Z38" s="11">
        <v>7</v>
      </c>
    </row>
    <row r="39" spans="1:26" x14ac:dyDescent="0.25">
      <c r="B39" t="s">
        <v>70</v>
      </c>
      <c r="C39">
        <f>COUNT(J39:Z39)</f>
        <v>15</v>
      </c>
      <c r="D39" s="1">
        <f>AVERAGE(J39:Z39)</f>
        <v>3.8</v>
      </c>
      <c r="E39" t="e">
        <f ca="1">LZ33(J39:Z39)</f>
        <v>#REF!</v>
      </c>
      <c r="F39">
        <f>MIN(J39:T39)</f>
        <v>1</v>
      </c>
      <c r="G39">
        <f>MEDIAN(J39:T39)</f>
        <v>2</v>
      </c>
      <c r="H39" s="1">
        <f>SUM(J39:Z39)</f>
        <v>57</v>
      </c>
      <c r="J39" s="1">
        <v>2</v>
      </c>
      <c r="K39" s="1">
        <v>5</v>
      </c>
      <c r="L39" s="1">
        <v>2</v>
      </c>
      <c r="M39" s="1">
        <v>1</v>
      </c>
      <c r="N39" s="1">
        <v>7</v>
      </c>
      <c r="O39" s="1">
        <v>1</v>
      </c>
      <c r="P39" s="24"/>
      <c r="Q39" s="1">
        <v>2</v>
      </c>
      <c r="R39" s="1">
        <v>3</v>
      </c>
      <c r="S39" s="24"/>
      <c r="T39" s="1">
        <v>2</v>
      </c>
      <c r="U39" s="11">
        <v>21</v>
      </c>
      <c r="V39" s="11">
        <v>1</v>
      </c>
      <c r="W39" s="11">
        <v>2</v>
      </c>
      <c r="X39" s="11">
        <v>0</v>
      </c>
      <c r="Y39" s="11">
        <v>5</v>
      </c>
      <c r="Z39" s="11">
        <v>3</v>
      </c>
    </row>
    <row r="40" spans="1:26" x14ac:dyDescent="0.25">
      <c r="B40" t="s">
        <v>71</v>
      </c>
      <c r="C40">
        <f>COUNT(J40:Z40)</f>
        <v>15</v>
      </c>
      <c r="D40" s="1">
        <f>AVERAGE(J40:Z40)</f>
        <v>0</v>
      </c>
      <c r="E40" t="e">
        <f ca="1">LZ34(J40:Z40)</f>
        <v>#REF!</v>
      </c>
      <c r="F40">
        <f>MIN(J40:T40)</f>
        <v>0</v>
      </c>
      <c r="G40">
        <f>MEDIAN(J40:T40)</f>
        <v>0</v>
      </c>
      <c r="H40" s="1">
        <f>SUM(J40:Z40)</f>
        <v>0</v>
      </c>
      <c r="J40" s="1">
        <v>0</v>
      </c>
      <c r="K40" s="1">
        <v>0</v>
      </c>
      <c r="L40" s="1">
        <v>0</v>
      </c>
      <c r="M40" s="1">
        <v>0</v>
      </c>
      <c r="N40" s="1">
        <v>0</v>
      </c>
      <c r="O40" s="1">
        <v>0</v>
      </c>
      <c r="P40" s="24"/>
      <c r="Q40" s="1">
        <v>0</v>
      </c>
      <c r="R40" s="1">
        <v>0</v>
      </c>
      <c r="S40" s="24"/>
      <c r="T40" s="1">
        <v>0</v>
      </c>
      <c r="U40" s="11">
        <v>0</v>
      </c>
      <c r="V40" s="11">
        <v>0</v>
      </c>
      <c r="W40" s="11">
        <v>0</v>
      </c>
      <c r="X40" s="11">
        <v>0</v>
      </c>
      <c r="Y40" s="11">
        <v>0</v>
      </c>
      <c r="Z40" s="11">
        <v>0</v>
      </c>
    </row>
    <row r="41" spans="1:26" hidden="1" x14ac:dyDescent="0.25">
      <c r="A41" s="4" t="s">
        <v>72</v>
      </c>
      <c r="B41" s="4" t="s">
        <v>73</v>
      </c>
      <c r="S41" s="24"/>
      <c r="U41" s="7"/>
      <c r="V41" s="7"/>
      <c r="W41" s="7"/>
      <c r="X41" s="7"/>
      <c r="Y41" s="7"/>
      <c r="Z41" s="7"/>
    </row>
    <row r="42" spans="1:26" hidden="1" x14ac:dyDescent="0.25">
      <c r="B42" s="4" t="s">
        <v>69</v>
      </c>
      <c r="C42" s="4">
        <f>COUNT(J42:T42)</f>
        <v>11</v>
      </c>
      <c r="D42" s="4">
        <f>AVERAGE(J42:T42)</f>
        <v>11.818181818181818</v>
      </c>
      <c r="E42" s="4" t="e">
        <f ca="1">LZ1(J42:T42)</f>
        <v>#REF!</v>
      </c>
      <c r="F42" s="4">
        <f>MIN(J42:T42)</f>
        <v>2</v>
      </c>
      <c r="G42" s="4">
        <f>MEDIAN(J42:T42)</f>
        <v>3</v>
      </c>
      <c r="H42" s="4">
        <f>SUM(J42:T42)</f>
        <v>130</v>
      </c>
      <c r="I42" t="s">
        <v>18</v>
      </c>
      <c r="J42" s="5">
        <v>3</v>
      </c>
      <c r="K42" s="5">
        <v>3</v>
      </c>
      <c r="L42" s="5">
        <v>3</v>
      </c>
      <c r="M42" s="5">
        <v>4</v>
      </c>
      <c r="N42" s="5">
        <v>9</v>
      </c>
      <c r="O42" s="5">
        <v>5</v>
      </c>
      <c r="P42" s="5">
        <v>92</v>
      </c>
      <c r="Q42" s="5">
        <v>4</v>
      </c>
      <c r="R42" s="5">
        <v>2</v>
      </c>
      <c r="S42" s="25">
        <v>3</v>
      </c>
      <c r="T42" s="5">
        <v>2</v>
      </c>
      <c r="U42" s="12">
        <v>29</v>
      </c>
      <c r="V42" s="12">
        <v>8</v>
      </c>
      <c r="W42" s="12">
        <v>4</v>
      </c>
      <c r="X42" s="12">
        <v>1</v>
      </c>
      <c r="Y42" s="12">
        <v>3</v>
      </c>
      <c r="Z42" s="12">
        <v>7</v>
      </c>
    </row>
    <row r="43" spans="1:26" hidden="1" x14ac:dyDescent="0.25">
      <c r="B43" s="4" t="s">
        <v>70</v>
      </c>
      <c r="C43" s="4">
        <f>COUNT(J43:T43)</f>
        <v>11</v>
      </c>
      <c r="D43" s="4">
        <f>AVERAGE(J43:T43)</f>
        <v>8.8181818181818183</v>
      </c>
      <c r="E43" s="4" t="e">
        <f ca="1">LZ1(J43:T43)</f>
        <v>#REF!</v>
      </c>
      <c r="F43" s="4">
        <f>MIN(J43:T43)</f>
        <v>0</v>
      </c>
      <c r="G43" s="4">
        <f>MEDIAN(J43:T43)</f>
        <v>2</v>
      </c>
      <c r="H43" s="4">
        <f>SUM(J43:T43)</f>
        <v>97</v>
      </c>
      <c r="I43" t="s">
        <v>18</v>
      </c>
      <c r="J43" s="5">
        <v>2</v>
      </c>
      <c r="K43" s="5">
        <v>5</v>
      </c>
      <c r="L43" s="5">
        <v>2</v>
      </c>
      <c r="M43" s="5">
        <v>1</v>
      </c>
      <c r="N43" s="5">
        <v>7</v>
      </c>
      <c r="O43" s="5">
        <v>1</v>
      </c>
      <c r="P43" s="5">
        <v>72</v>
      </c>
      <c r="Q43" s="5">
        <v>2</v>
      </c>
      <c r="R43" s="5">
        <v>3</v>
      </c>
      <c r="S43" s="25">
        <v>0</v>
      </c>
      <c r="T43" s="5">
        <v>2</v>
      </c>
      <c r="U43" s="12">
        <v>21</v>
      </c>
      <c r="V43" s="12">
        <v>1</v>
      </c>
      <c r="W43" s="12">
        <v>2</v>
      </c>
      <c r="X43" s="12">
        <v>0</v>
      </c>
      <c r="Y43" s="12">
        <v>5</v>
      </c>
      <c r="Z43" s="12">
        <v>3</v>
      </c>
    </row>
    <row r="44" spans="1:26" hidden="1" x14ac:dyDescent="0.25">
      <c r="B44" s="4" t="s">
        <v>71</v>
      </c>
      <c r="C44" s="4">
        <f>COUNT(J44:T44)</f>
        <v>11</v>
      </c>
      <c r="D44" s="4">
        <f>AVERAGE(J44:T44)</f>
        <v>0</v>
      </c>
      <c r="E44" s="4" t="e">
        <f ca="1">LZ1(J44:T44)</f>
        <v>#REF!</v>
      </c>
      <c r="F44" s="4">
        <f>MIN(J44:T44)</f>
        <v>0</v>
      </c>
      <c r="G44" s="4">
        <f>MEDIAN(J44:T44)</f>
        <v>0</v>
      </c>
      <c r="H44" s="4">
        <f>SUM(J44:T44)</f>
        <v>0</v>
      </c>
      <c r="I44" t="s">
        <v>18</v>
      </c>
      <c r="J44" s="5">
        <v>0</v>
      </c>
      <c r="K44" s="5">
        <v>0</v>
      </c>
      <c r="L44" s="5">
        <v>0</v>
      </c>
      <c r="M44" s="5">
        <v>0</v>
      </c>
      <c r="N44" s="5">
        <v>0</v>
      </c>
      <c r="O44" s="5">
        <v>0</v>
      </c>
      <c r="P44" s="5">
        <v>0</v>
      </c>
      <c r="Q44" s="5">
        <v>0</v>
      </c>
      <c r="R44" s="5">
        <v>0</v>
      </c>
      <c r="S44" s="25">
        <v>0</v>
      </c>
      <c r="T44" s="5">
        <v>0</v>
      </c>
      <c r="U44" s="12">
        <v>0</v>
      </c>
      <c r="V44" s="12">
        <v>0</v>
      </c>
      <c r="W44" s="12">
        <v>0</v>
      </c>
      <c r="X44" s="12">
        <v>0</v>
      </c>
      <c r="Y44" s="12">
        <v>0</v>
      </c>
      <c r="Z44" s="12">
        <v>0</v>
      </c>
    </row>
    <row r="45" spans="1:26" x14ac:dyDescent="0.25">
      <c r="A45" t="s">
        <v>74</v>
      </c>
      <c r="B45" t="s">
        <v>75</v>
      </c>
      <c r="C45" t="s">
        <v>17</v>
      </c>
      <c r="J45" t="s">
        <v>17</v>
      </c>
      <c r="K45" t="s">
        <v>17</v>
      </c>
      <c r="L45" t="s">
        <v>17</v>
      </c>
      <c r="M45" t="s">
        <v>17</v>
      </c>
      <c r="N45" t="s">
        <v>17</v>
      </c>
      <c r="O45" t="s">
        <v>17</v>
      </c>
      <c r="P45" t="s">
        <v>17</v>
      </c>
      <c r="Q45" t="s">
        <v>17</v>
      </c>
      <c r="R45" t="s">
        <v>17</v>
      </c>
      <c r="S45" s="24" t="s">
        <v>17</v>
      </c>
      <c r="T45" t="s">
        <v>17</v>
      </c>
      <c r="U45" s="7" t="s">
        <v>17</v>
      </c>
      <c r="V45" s="7" t="s">
        <v>17</v>
      </c>
      <c r="W45" s="7" t="s">
        <v>17</v>
      </c>
      <c r="X45" s="7" t="s">
        <v>17</v>
      </c>
      <c r="Y45" s="7" t="s">
        <v>17</v>
      </c>
      <c r="Z45" s="7" t="s">
        <v>17</v>
      </c>
    </row>
    <row r="46" spans="1:26" x14ac:dyDescent="0.25">
      <c r="B46" t="s">
        <v>30</v>
      </c>
      <c r="C46">
        <f>COUNT(J46:Z46)</f>
        <v>17</v>
      </c>
      <c r="D46" s="1">
        <f>AVERAGE(J46:Z46)</f>
        <v>6.1764705882352944</v>
      </c>
      <c r="E46" t="e">
        <f ca="1">LZ40(J46:Z46)</f>
        <v>#REF!</v>
      </c>
      <c r="F46">
        <f>MIN(J46:T46)</f>
        <v>0</v>
      </c>
      <c r="G46">
        <f>MEDIAN(J46:T46)</f>
        <v>1</v>
      </c>
      <c r="H46" s="1"/>
      <c r="J46">
        <v>40</v>
      </c>
      <c r="K46">
        <v>3</v>
      </c>
      <c r="L46">
        <v>2</v>
      </c>
      <c r="M46">
        <v>1</v>
      </c>
      <c r="N46">
        <v>1</v>
      </c>
      <c r="O46">
        <v>0</v>
      </c>
      <c r="P46">
        <v>35</v>
      </c>
      <c r="Q46">
        <v>1</v>
      </c>
      <c r="R46">
        <v>1</v>
      </c>
      <c r="S46">
        <v>1</v>
      </c>
      <c r="T46">
        <v>1</v>
      </c>
      <c r="U46" s="7">
        <v>15</v>
      </c>
      <c r="V46" s="7">
        <v>0</v>
      </c>
      <c r="W46" s="7">
        <v>2</v>
      </c>
      <c r="X46" s="7">
        <v>0</v>
      </c>
      <c r="Y46" s="7">
        <v>2</v>
      </c>
      <c r="Z46" s="7">
        <v>0</v>
      </c>
    </row>
    <row r="47" spans="1:26" x14ac:dyDescent="0.25">
      <c r="B47" t="s">
        <v>31</v>
      </c>
      <c r="C47">
        <f>COUNT(J47:Z47)</f>
        <v>17</v>
      </c>
      <c r="D47" s="1">
        <f>AVERAGE(J47:Z47)</f>
        <v>14.647058823529411</v>
      </c>
      <c r="E47" t="e">
        <f ca="1">LZ41(J47:Z47)</f>
        <v>#REF!</v>
      </c>
      <c r="F47">
        <f>MIN(J47:T47)</f>
        <v>2</v>
      </c>
      <c r="G47">
        <f>MEDIAN(J47:T47)</f>
        <v>5</v>
      </c>
      <c r="H47" s="1"/>
      <c r="J47">
        <v>60</v>
      </c>
      <c r="K47">
        <v>5</v>
      </c>
      <c r="L47">
        <v>3</v>
      </c>
      <c r="M47">
        <v>4</v>
      </c>
      <c r="N47">
        <v>11</v>
      </c>
      <c r="O47">
        <v>6</v>
      </c>
      <c r="P47">
        <v>63</v>
      </c>
      <c r="Q47">
        <v>2</v>
      </c>
      <c r="R47">
        <v>4</v>
      </c>
      <c r="S47">
        <v>30</v>
      </c>
      <c r="T47">
        <v>3</v>
      </c>
      <c r="U47" s="7">
        <v>31</v>
      </c>
      <c r="V47" s="7">
        <v>8</v>
      </c>
      <c r="W47" s="7">
        <v>4</v>
      </c>
      <c r="X47" s="7">
        <v>1</v>
      </c>
      <c r="Y47" s="7">
        <v>6</v>
      </c>
      <c r="Z47" s="7">
        <v>8</v>
      </c>
    </row>
    <row r="48" spans="1:26" x14ac:dyDescent="0.25">
      <c r="B48" t="s">
        <v>32</v>
      </c>
      <c r="C48">
        <f>COUNT(J48:Z48)</f>
        <v>17</v>
      </c>
      <c r="D48" s="1">
        <f>AVERAGE(J48:Z48)</f>
        <v>4.7058823529411766</v>
      </c>
      <c r="E48" t="e">
        <f ca="1">LZ42(J48:Z48)</f>
        <v>#REF!</v>
      </c>
      <c r="F48">
        <f>MIN(J48:T48)</f>
        <v>0</v>
      </c>
      <c r="G48">
        <f>MEDIAN(J48:T48)</f>
        <v>0</v>
      </c>
      <c r="H48" s="1"/>
      <c r="J48">
        <v>0</v>
      </c>
      <c r="K48">
        <v>0</v>
      </c>
      <c r="L48">
        <v>0</v>
      </c>
      <c r="M48">
        <v>0</v>
      </c>
      <c r="N48">
        <v>4</v>
      </c>
      <c r="O48">
        <v>0</v>
      </c>
      <c r="P48">
        <v>66</v>
      </c>
      <c r="Q48">
        <v>3</v>
      </c>
      <c r="R48">
        <v>0</v>
      </c>
      <c r="S48">
        <v>0</v>
      </c>
      <c r="T48">
        <v>0</v>
      </c>
      <c r="U48" s="7">
        <v>4</v>
      </c>
      <c r="V48" s="7">
        <v>1</v>
      </c>
      <c r="W48" s="7">
        <v>0</v>
      </c>
      <c r="X48" s="7">
        <v>0</v>
      </c>
      <c r="Y48" s="7">
        <v>0</v>
      </c>
      <c r="Z48" s="7">
        <v>2</v>
      </c>
    </row>
    <row r="49" spans="1:26" hidden="1" x14ac:dyDescent="0.25">
      <c r="A49" s="4" t="s">
        <v>76</v>
      </c>
      <c r="B49" s="4" t="s">
        <v>77</v>
      </c>
      <c r="J49" s="4" t="s">
        <v>542</v>
      </c>
      <c r="K49" s="4" t="s">
        <v>574</v>
      </c>
      <c r="L49" s="4" t="s">
        <v>604</v>
      </c>
      <c r="M49" s="4" t="s">
        <v>638</v>
      </c>
      <c r="N49" s="4" t="s">
        <v>666</v>
      </c>
      <c r="O49" s="4" t="s">
        <v>698</v>
      </c>
      <c r="P49" s="4" t="s">
        <v>711</v>
      </c>
      <c r="Q49" s="4" t="s">
        <v>744</v>
      </c>
      <c r="R49" s="4" t="s">
        <v>638</v>
      </c>
      <c r="S49" s="4" t="s">
        <v>803</v>
      </c>
      <c r="T49" s="4" t="s">
        <v>826</v>
      </c>
      <c r="U49" s="10" t="s">
        <v>872</v>
      </c>
      <c r="V49" s="10" t="s">
        <v>873</v>
      </c>
      <c r="W49" s="10" t="s">
        <v>874</v>
      </c>
      <c r="X49" s="10" t="s">
        <v>875</v>
      </c>
      <c r="Y49" s="10" t="s">
        <v>876</v>
      </c>
      <c r="Z49" s="10" t="s">
        <v>877</v>
      </c>
    </row>
    <row r="50" spans="1:26" x14ac:dyDescent="0.25">
      <c r="A50" t="s">
        <v>78</v>
      </c>
      <c r="B50" t="s">
        <v>79</v>
      </c>
      <c r="J50">
        <f t="shared" ref="J50:O50" si="1">SUM(J51:J53)</f>
        <v>1</v>
      </c>
      <c r="K50">
        <f t="shared" si="1"/>
        <v>1</v>
      </c>
      <c r="L50">
        <f t="shared" si="1"/>
        <v>1</v>
      </c>
      <c r="M50">
        <f t="shared" si="1"/>
        <v>3</v>
      </c>
      <c r="N50">
        <f t="shared" si="1"/>
        <v>2</v>
      </c>
      <c r="O50">
        <f t="shared" si="1"/>
        <v>2</v>
      </c>
      <c r="P50" s="24" t="s">
        <v>17</v>
      </c>
      <c r="Q50">
        <f>SUM(Q51:Q53)</f>
        <v>3</v>
      </c>
      <c r="R50">
        <f>SUM(R51:R53)</f>
        <v>1</v>
      </c>
      <c r="S50" s="24" t="s">
        <v>17</v>
      </c>
      <c r="T50">
        <f>SUM(T51:T53)</f>
        <v>0</v>
      </c>
      <c r="U50" s="7">
        <f>SUM(U51:U53)</f>
        <v>2</v>
      </c>
      <c r="V50" s="7">
        <f>SUM(V51:V53)</f>
        <v>1</v>
      </c>
      <c r="W50" s="7" t="e">
        <f ca="1">SUM(151:153)</f>
        <v>#REF!</v>
      </c>
      <c r="X50" s="7">
        <f>SUM(X51:X53)</f>
        <v>0</v>
      </c>
      <c r="Y50" s="7">
        <f>SUM(Y51:Y53)</f>
        <v>3</v>
      </c>
      <c r="Z50" s="7">
        <f>SUM(Z51:Z53)</f>
        <v>0</v>
      </c>
    </row>
    <row r="51" spans="1:26" x14ac:dyDescent="0.25">
      <c r="B51" t="s">
        <v>69</v>
      </c>
      <c r="C51">
        <f>COUNT(J51:Z51)</f>
        <v>15</v>
      </c>
      <c r="D51" s="1">
        <f>AVERAGE(J51:Z51)</f>
        <v>0.8666666666666667</v>
      </c>
      <c r="E51" t="e">
        <f ca="1">LZ45(J51:Z51)</f>
        <v>#REF!</v>
      </c>
      <c r="F51">
        <f>MIN(J51:T51)</f>
        <v>0</v>
      </c>
      <c r="G51">
        <f>MEDIAN(J51:T51)</f>
        <v>1</v>
      </c>
      <c r="H51" s="1">
        <f>SUM(J51:Z51)</f>
        <v>13</v>
      </c>
      <c r="J51" s="1">
        <v>0</v>
      </c>
      <c r="K51" s="1">
        <v>1</v>
      </c>
      <c r="L51" s="1">
        <v>0</v>
      </c>
      <c r="M51" s="1">
        <v>3</v>
      </c>
      <c r="N51" s="1">
        <v>1</v>
      </c>
      <c r="O51" s="1">
        <v>2</v>
      </c>
      <c r="P51" s="24"/>
      <c r="Q51" s="1">
        <v>2</v>
      </c>
      <c r="R51" s="1">
        <v>1</v>
      </c>
      <c r="S51" s="24"/>
      <c r="T51" s="1">
        <v>0</v>
      </c>
      <c r="U51" s="11">
        <v>2</v>
      </c>
      <c r="V51" s="11">
        <v>1</v>
      </c>
      <c r="W51" s="11">
        <v>0</v>
      </c>
      <c r="X51" s="11">
        <v>0</v>
      </c>
      <c r="Y51" s="11">
        <v>0</v>
      </c>
      <c r="Z51" s="11">
        <v>0</v>
      </c>
    </row>
    <row r="52" spans="1:26" x14ac:dyDescent="0.25">
      <c r="B52" t="s">
        <v>70</v>
      </c>
      <c r="C52">
        <f>COUNT(J52:Z52)</f>
        <v>15</v>
      </c>
      <c r="D52" s="1">
        <f>AVERAGE(J52:Z52)</f>
        <v>0.46666666666666667</v>
      </c>
      <c r="E52" t="e">
        <f ca="1">LZ46(J52:Z52)</f>
        <v>#REF!</v>
      </c>
      <c r="F52">
        <f>MIN(J52:T52)</f>
        <v>0</v>
      </c>
      <c r="G52">
        <f>MEDIAN(J52:T52)</f>
        <v>0</v>
      </c>
      <c r="H52" s="1">
        <f>SUM(J52:Z52)</f>
        <v>7</v>
      </c>
      <c r="J52" s="1">
        <v>1</v>
      </c>
      <c r="K52" s="1">
        <v>0</v>
      </c>
      <c r="L52" s="1">
        <v>1</v>
      </c>
      <c r="M52" s="1">
        <v>0</v>
      </c>
      <c r="N52" s="1">
        <v>1</v>
      </c>
      <c r="O52" s="1">
        <v>0</v>
      </c>
      <c r="P52" s="24"/>
      <c r="Q52" s="1">
        <v>1</v>
      </c>
      <c r="R52" s="1">
        <v>0</v>
      </c>
      <c r="S52" s="24"/>
      <c r="T52" s="1">
        <v>0</v>
      </c>
      <c r="U52" s="11">
        <v>0</v>
      </c>
      <c r="V52" s="11">
        <v>0</v>
      </c>
      <c r="W52" s="11">
        <v>0</v>
      </c>
      <c r="X52" s="11">
        <v>0</v>
      </c>
      <c r="Y52" s="11">
        <v>3</v>
      </c>
      <c r="Z52" s="11">
        <v>0</v>
      </c>
    </row>
    <row r="53" spans="1:26" x14ac:dyDescent="0.25">
      <c r="B53" t="s">
        <v>71</v>
      </c>
      <c r="C53">
        <f>COUNT(J53:Z53)</f>
        <v>15</v>
      </c>
      <c r="D53" s="1">
        <f>AVERAGE(J53:Z53)</f>
        <v>0</v>
      </c>
      <c r="E53" t="e">
        <f ca="1">LZ47(J53:Z53)</f>
        <v>#REF!</v>
      </c>
      <c r="F53">
        <f>MIN(J53:T53)</f>
        <v>0</v>
      </c>
      <c r="G53">
        <f>MEDIAN(J53:T53)</f>
        <v>0</v>
      </c>
      <c r="H53" s="1">
        <f>SUM(J53:Z53)</f>
        <v>0</v>
      </c>
      <c r="J53" s="1">
        <v>0</v>
      </c>
      <c r="K53" s="1">
        <v>0</v>
      </c>
      <c r="L53" s="1">
        <v>0</v>
      </c>
      <c r="M53" s="1">
        <v>0</v>
      </c>
      <c r="N53" s="1">
        <v>0</v>
      </c>
      <c r="O53" s="1">
        <v>0</v>
      </c>
      <c r="P53" s="24"/>
      <c r="Q53" s="1">
        <v>0</v>
      </c>
      <c r="R53" s="1">
        <v>0</v>
      </c>
      <c r="S53" s="24"/>
      <c r="T53" s="1">
        <v>0</v>
      </c>
      <c r="U53" s="11">
        <v>0</v>
      </c>
      <c r="V53" s="11">
        <v>0</v>
      </c>
      <c r="W53" s="11">
        <v>0</v>
      </c>
      <c r="X53" s="11">
        <v>0</v>
      </c>
      <c r="Y53" s="11">
        <v>0</v>
      </c>
      <c r="Z53" s="11">
        <v>0</v>
      </c>
    </row>
    <row r="54" spans="1:26" hidden="1" x14ac:dyDescent="0.25">
      <c r="A54" s="4" t="s">
        <v>81</v>
      </c>
      <c r="B54" s="4" t="s">
        <v>82</v>
      </c>
      <c r="P54" s="24"/>
      <c r="S54" s="24"/>
      <c r="U54" s="7"/>
      <c r="V54" s="7"/>
      <c r="W54" s="7"/>
      <c r="X54" s="7"/>
      <c r="Y54" s="7"/>
      <c r="Z54" s="7"/>
    </row>
    <row r="55" spans="1:26" hidden="1" x14ac:dyDescent="0.25">
      <c r="B55" s="4" t="s">
        <v>69</v>
      </c>
      <c r="C55" s="4">
        <f t="shared" ref="C55:C61" si="2">COUNT(J55:T55)</f>
        <v>11</v>
      </c>
      <c r="D55" s="4">
        <f t="shared" ref="D55:D61" si="3">AVERAGE(J55:T55)</f>
        <v>1.5454545454545454</v>
      </c>
      <c r="E55" s="4" t="e">
        <f ca="1">LZ1(J55:T55)</f>
        <v>#REF!</v>
      </c>
      <c r="F55" s="4">
        <f t="shared" ref="F55:F61" si="4">MIN(J55:T55)</f>
        <v>0</v>
      </c>
      <c r="G55" s="4">
        <f t="shared" ref="G55:G61" si="5">MEDIAN(J55:T55)</f>
        <v>1</v>
      </c>
      <c r="H55" s="4">
        <f t="shared" ref="H55:H61" si="6">SUM(J55:T55)</f>
        <v>17</v>
      </c>
      <c r="I55" t="s">
        <v>80</v>
      </c>
      <c r="J55" s="5">
        <v>0</v>
      </c>
      <c r="K55" s="5">
        <v>1</v>
      </c>
      <c r="L55" s="5">
        <v>0</v>
      </c>
      <c r="M55" s="5">
        <v>3</v>
      </c>
      <c r="N55" s="5">
        <v>1</v>
      </c>
      <c r="O55" s="5">
        <v>2</v>
      </c>
      <c r="P55" s="25">
        <v>6</v>
      </c>
      <c r="Q55" s="5">
        <v>2</v>
      </c>
      <c r="R55" s="5">
        <v>1</v>
      </c>
      <c r="S55" s="25">
        <v>1</v>
      </c>
      <c r="T55" s="5">
        <v>0</v>
      </c>
      <c r="U55" s="12">
        <v>2</v>
      </c>
      <c r="V55" s="12">
        <v>1</v>
      </c>
      <c r="W55" s="12">
        <v>0</v>
      </c>
      <c r="X55" s="12">
        <v>0</v>
      </c>
      <c r="Y55" s="12">
        <v>0</v>
      </c>
      <c r="Z55" s="12">
        <v>0</v>
      </c>
    </row>
    <row r="56" spans="1:26" hidden="1" x14ac:dyDescent="0.25">
      <c r="B56" s="4" t="s">
        <v>70</v>
      </c>
      <c r="C56" s="4">
        <f t="shared" si="2"/>
        <v>11</v>
      </c>
      <c r="D56" s="4">
        <f t="shared" si="3"/>
        <v>0.72727272727272729</v>
      </c>
      <c r="E56" s="4" t="e">
        <f ca="1">LZ1(J56:T56)</f>
        <v>#REF!</v>
      </c>
      <c r="F56" s="4">
        <f t="shared" si="4"/>
        <v>0</v>
      </c>
      <c r="G56" s="4">
        <f t="shared" si="5"/>
        <v>0</v>
      </c>
      <c r="H56" s="4">
        <f t="shared" si="6"/>
        <v>8</v>
      </c>
      <c r="I56" t="s">
        <v>80</v>
      </c>
      <c r="J56" s="5">
        <v>1</v>
      </c>
      <c r="K56" s="5">
        <v>0</v>
      </c>
      <c r="L56" s="5">
        <v>1</v>
      </c>
      <c r="M56" s="5">
        <v>0</v>
      </c>
      <c r="N56" s="5">
        <v>1</v>
      </c>
      <c r="O56" s="5">
        <v>0</v>
      </c>
      <c r="P56" s="25">
        <v>4</v>
      </c>
      <c r="Q56" s="5">
        <v>1</v>
      </c>
      <c r="R56" s="5">
        <v>0</v>
      </c>
      <c r="S56" s="25">
        <v>0</v>
      </c>
      <c r="T56" s="5">
        <v>0</v>
      </c>
      <c r="U56" s="12">
        <v>0</v>
      </c>
      <c r="V56" s="12">
        <v>0</v>
      </c>
      <c r="W56" s="12">
        <v>0</v>
      </c>
      <c r="X56" s="12">
        <v>0</v>
      </c>
      <c r="Y56" s="12">
        <v>3</v>
      </c>
      <c r="Z56" s="12">
        <v>0</v>
      </c>
    </row>
    <row r="57" spans="1:26" hidden="1" x14ac:dyDescent="0.25">
      <c r="B57" s="4" t="s">
        <v>71</v>
      </c>
      <c r="C57" s="4">
        <f t="shared" si="2"/>
        <v>11</v>
      </c>
      <c r="D57" s="4">
        <f t="shared" si="3"/>
        <v>0</v>
      </c>
      <c r="E57" s="4" t="e">
        <f ca="1">LZ1(J57:T57)</f>
        <v>#REF!</v>
      </c>
      <c r="F57" s="4">
        <f t="shared" si="4"/>
        <v>0</v>
      </c>
      <c r="G57" s="4">
        <f t="shared" si="5"/>
        <v>0</v>
      </c>
      <c r="H57" s="4">
        <f t="shared" si="6"/>
        <v>0</v>
      </c>
      <c r="I57" t="s">
        <v>80</v>
      </c>
      <c r="J57" s="5">
        <v>0</v>
      </c>
      <c r="K57" s="5">
        <v>0</v>
      </c>
      <c r="L57" s="5">
        <v>0</v>
      </c>
      <c r="M57" s="5">
        <v>0</v>
      </c>
      <c r="N57" s="5">
        <v>0</v>
      </c>
      <c r="O57" s="5">
        <v>0</v>
      </c>
      <c r="P57" s="25">
        <v>0</v>
      </c>
      <c r="Q57" s="5">
        <v>0</v>
      </c>
      <c r="R57" s="5">
        <v>0</v>
      </c>
      <c r="S57" s="25">
        <v>0</v>
      </c>
      <c r="T57" s="5">
        <v>0</v>
      </c>
      <c r="U57" s="12">
        <v>0</v>
      </c>
      <c r="V57" s="12">
        <v>0</v>
      </c>
      <c r="W57" s="12">
        <v>0</v>
      </c>
      <c r="X57" s="12">
        <v>0</v>
      </c>
      <c r="Y57" s="12">
        <v>0</v>
      </c>
      <c r="Z57" s="12">
        <v>0</v>
      </c>
    </row>
    <row r="58" spans="1:26" x14ac:dyDescent="0.25">
      <c r="A58" t="s">
        <v>83</v>
      </c>
      <c r="B58" t="s">
        <v>84</v>
      </c>
      <c r="J58">
        <f t="shared" ref="J58:O58" si="7">SUM(J59:J61)</f>
        <v>0</v>
      </c>
      <c r="K58">
        <f t="shared" si="7"/>
        <v>0</v>
      </c>
      <c r="L58">
        <f t="shared" si="7"/>
        <v>0</v>
      </c>
      <c r="M58">
        <f t="shared" si="7"/>
        <v>0</v>
      </c>
      <c r="N58">
        <f t="shared" si="7"/>
        <v>1</v>
      </c>
      <c r="O58">
        <f t="shared" si="7"/>
        <v>0</v>
      </c>
      <c r="P58" s="24" t="s">
        <v>17</v>
      </c>
      <c r="Q58">
        <f>SUM(Q59:Q61)</f>
        <v>0</v>
      </c>
      <c r="R58">
        <f>SUM(R59:R61)</f>
        <v>0</v>
      </c>
      <c r="S58" s="24" t="s">
        <v>17</v>
      </c>
      <c r="T58">
        <f>SUM(T59:T61)</f>
        <v>0</v>
      </c>
      <c r="U58" s="7">
        <f>SUM(U59:U61)</f>
        <v>0</v>
      </c>
      <c r="V58" s="7">
        <f>SUM(V59:V61)</f>
        <v>0</v>
      </c>
      <c r="W58" s="7" t="e">
        <f ca="1">SUM(159:161)</f>
        <v>#REF!</v>
      </c>
      <c r="X58" s="7">
        <f>SUM(X59:X61)</f>
        <v>0</v>
      </c>
      <c r="Y58" s="7">
        <f>SUM(Y59:Y61)</f>
        <v>0</v>
      </c>
      <c r="Z58" s="7">
        <f>SUM(Z59:Z61)</f>
        <v>2</v>
      </c>
    </row>
    <row r="59" spans="1:26" x14ac:dyDescent="0.25">
      <c r="B59" t="s">
        <v>69</v>
      </c>
      <c r="C59">
        <f>COUNT(J59:Z59)</f>
        <v>15</v>
      </c>
      <c r="D59" s="1">
        <f>AVERAGE(J59:Z59)</f>
        <v>0.2</v>
      </c>
      <c r="E59" t="e">
        <f ca="1">LZ53(J59:Z59)</f>
        <v>#REF!</v>
      </c>
      <c r="F59">
        <f>MIN(J59:T59)</f>
        <v>0</v>
      </c>
      <c r="G59">
        <f>MEDIAN(J59:T59)</f>
        <v>0</v>
      </c>
      <c r="H59" s="1">
        <f>SUM(J59:Z59)</f>
        <v>3</v>
      </c>
      <c r="J59" s="1">
        <v>0</v>
      </c>
      <c r="K59" s="1">
        <v>0</v>
      </c>
      <c r="L59" s="1">
        <v>0</v>
      </c>
      <c r="M59" s="1">
        <v>0</v>
      </c>
      <c r="N59" s="1">
        <v>1</v>
      </c>
      <c r="O59" s="1">
        <v>0</v>
      </c>
      <c r="P59" s="24"/>
      <c r="Q59" s="1">
        <v>0</v>
      </c>
      <c r="R59" s="1">
        <v>0</v>
      </c>
      <c r="S59" s="24"/>
      <c r="T59" s="1">
        <v>0</v>
      </c>
      <c r="U59" s="11">
        <v>0</v>
      </c>
      <c r="V59" s="11">
        <v>0</v>
      </c>
      <c r="W59" s="11">
        <v>0</v>
      </c>
      <c r="X59" s="11">
        <v>0</v>
      </c>
      <c r="Y59" s="11">
        <v>0</v>
      </c>
      <c r="Z59" s="11">
        <v>2</v>
      </c>
    </row>
    <row r="60" spans="1:26" x14ac:dyDescent="0.25">
      <c r="B60" t="s">
        <v>70</v>
      </c>
      <c r="C60">
        <f>COUNT(J60:Z60)</f>
        <v>15</v>
      </c>
      <c r="D60" s="1">
        <f>AVERAGE(J60:Z60)</f>
        <v>0</v>
      </c>
      <c r="E60" t="e">
        <f ca="1">LZ54(J60:Z60)</f>
        <v>#REF!</v>
      </c>
      <c r="F60">
        <f>MIN(J60:T60)</f>
        <v>0</v>
      </c>
      <c r="G60">
        <f>MEDIAN(J60:T60)</f>
        <v>0</v>
      </c>
      <c r="H60" s="1">
        <f>SUM(J60:Z60)</f>
        <v>0</v>
      </c>
      <c r="J60" s="1">
        <v>0</v>
      </c>
      <c r="K60" s="1">
        <v>0</v>
      </c>
      <c r="L60" s="1">
        <v>0</v>
      </c>
      <c r="M60" s="1">
        <v>0</v>
      </c>
      <c r="N60" s="1">
        <v>0</v>
      </c>
      <c r="O60" s="1">
        <v>0</v>
      </c>
      <c r="P60" s="24"/>
      <c r="Q60" s="1">
        <v>0</v>
      </c>
      <c r="R60" s="1">
        <v>0</v>
      </c>
      <c r="S60" s="24"/>
      <c r="T60" s="1">
        <v>0</v>
      </c>
      <c r="U60" s="11">
        <v>0</v>
      </c>
      <c r="V60" s="11">
        <v>0</v>
      </c>
      <c r="W60" s="11">
        <v>0</v>
      </c>
      <c r="X60" s="11">
        <v>0</v>
      </c>
      <c r="Y60" s="11">
        <v>0</v>
      </c>
      <c r="Z60" s="11">
        <v>0</v>
      </c>
    </row>
    <row r="61" spans="1:26" x14ac:dyDescent="0.25">
      <c r="B61" t="s">
        <v>71</v>
      </c>
      <c r="C61">
        <f>COUNT(J61:Z61)</f>
        <v>15</v>
      </c>
      <c r="D61" s="1">
        <f>AVERAGE(J61:Z61)</f>
        <v>0</v>
      </c>
      <c r="E61" t="e">
        <f ca="1">LZ55(J61:Z61)</f>
        <v>#REF!</v>
      </c>
      <c r="F61">
        <f>MIN(J61:T61)</f>
        <v>0</v>
      </c>
      <c r="G61">
        <f>MEDIAN(J61:T61)</f>
        <v>0</v>
      </c>
      <c r="H61" s="1">
        <f>SUM(J61:Z61)</f>
        <v>0</v>
      </c>
      <c r="J61" s="1">
        <v>0</v>
      </c>
      <c r="K61" s="1">
        <v>0</v>
      </c>
      <c r="L61" s="1">
        <v>0</v>
      </c>
      <c r="M61" s="1">
        <v>0</v>
      </c>
      <c r="N61" s="1">
        <v>0</v>
      </c>
      <c r="O61" s="1">
        <v>0</v>
      </c>
      <c r="P61" s="24"/>
      <c r="Q61" s="1">
        <v>0</v>
      </c>
      <c r="R61" s="1">
        <v>0</v>
      </c>
      <c r="S61" s="24"/>
      <c r="T61" s="1">
        <v>0</v>
      </c>
      <c r="U61" s="11">
        <v>0</v>
      </c>
      <c r="V61" s="11">
        <v>0</v>
      </c>
      <c r="W61" s="11">
        <v>0</v>
      </c>
      <c r="X61" s="11">
        <v>0</v>
      </c>
      <c r="Y61" s="11">
        <v>0</v>
      </c>
      <c r="Z61" s="11">
        <v>0</v>
      </c>
    </row>
    <row r="62" spans="1:26" hidden="1" x14ac:dyDescent="0.25">
      <c r="A62" s="4" t="s">
        <v>85</v>
      </c>
      <c r="B62" s="4" t="s">
        <v>86</v>
      </c>
      <c r="U62" s="7"/>
      <c r="V62" s="7"/>
      <c r="W62" s="7"/>
      <c r="X62" s="7"/>
      <c r="Y62" s="7"/>
      <c r="Z62" s="7"/>
    </row>
    <row r="63" spans="1:26" hidden="1" x14ac:dyDescent="0.25">
      <c r="B63" s="4" t="s">
        <v>69</v>
      </c>
      <c r="C63" s="4">
        <f>COUNT(J63:T63)</f>
        <v>11</v>
      </c>
      <c r="D63" s="4">
        <f>AVERAGE(J63:T63)</f>
        <v>0.45454545454545453</v>
      </c>
      <c r="E63" s="4" t="e">
        <f ca="1">LZ1(J63:T63)</f>
        <v>#REF!</v>
      </c>
      <c r="F63" s="4">
        <f>MIN(J63:T63)</f>
        <v>0</v>
      </c>
      <c r="G63" s="4">
        <f>MEDIAN(J63:T63)</f>
        <v>0</v>
      </c>
      <c r="H63" s="4">
        <f>SUM(J63:T63)</f>
        <v>5</v>
      </c>
      <c r="I63" t="s">
        <v>80</v>
      </c>
      <c r="J63" s="5">
        <v>0</v>
      </c>
      <c r="K63" s="5">
        <v>0</v>
      </c>
      <c r="L63" s="5">
        <v>0</v>
      </c>
      <c r="M63" s="5">
        <v>0</v>
      </c>
      <c r="N63" s="5">
        <v>1</v>
      </c>
      <c r="O63" s="5">
        <v>0</v>
      </c>
      <c r="P63" s="5">
        <v>4</v>
      </c>
      <c r="Q63" s="5">
        <v>0</v>
      </c>
      <c r="R63" s="5">
        <v>0</v>
      </c>
      <c r="S63" s="5">
        <v>0</v>
      </c>
      <c r="T63" s="5">
        <v>0</v>
      </c>
      <c r="U63" s="12">
        <v>0</v>
      </c>
      <c r="V63" s="12">
        <v>0</v>
      </c>
      <c r="W63" s="12">
        <v>0</v>
      </c>
      <c r="X63" s="12">
        <v>0</v>
      </c>
      <c r="Y63" s="12">
        <v>0</v>
      </c>
      <c r="Z63" s="12">
        <v>2</v>
      </c>
    </row>
    <row r="64" spans="1:26" hidden="1" x14ac:dyDescent="0.25">
      <c r="B64" s="4" t="s">
        <v>70</v>
      </c>
      <c r="C64" s="4">
        <f>COUNT(J64:T64)</f>
        <v>11</v>
      </c>
      <c r="D64" s="4">
        <f>AVERAGE(J64:T64)</f>
        <v>0.45454545454545453</v>
      </c>
      <c r="E64" s="4" t="e">
        <f ca="1">LZ1(J64:T64)</f>
        <v>#REF!</v>
      </c>
      <c r="F64" s="4">
        <f>MIN(J64:T64)</f>
        <v>0</v>
      </c>
      <c r="G64" s="4">
        <f>MEDIAN(J64:T64)</f>
        <v>0</v>
      </c>
      <c r="H64" s="4">
        <f>SUM(J64:T64)</f>
        <v>5</v>
      </c>
      <c r="I64" t="s">
        <v>80</v>
      </c>
      <c r="J64" s="5">
        <v>0</v>
      </c>
      <c r="K64" s="5">
        <v>0</v>
      </c>
      <c r="L64" s="5">
        <v>0</v>
      </c>
      <c r="M64" s="5">
        <v>0</v>
      </c>
      <c r="N64" s="5">
        <v>0</v>
      </c>
      <c r="O64" s="5">
        <v>0</v>
      </c>
      <c r="P64" s="5">
        <v>5</v>
      </c>
      <c r="Q64" s="5">
        <v>0</v>
      </c>
      <c r="R64" s="5">
        <v>0</v>
      </c>
      <c r="S64" s="5">
        <v>0</v>
      </c>
      <c r="T64" s="5">
        <v>0</v>
      </c>
      <c r="U64" s="12">
        <v>0</v>
      </c>
      <c r="V64" s="12">
        <v>0</v>
      </c>
      <c r="W64" s="12">
        <v>0</v>
      </c>
      <c r="X64" s="12">
        <v>0</v>
      </c>
      <c r="Y64" s="12">
        <v>0</v>
      </c>
      <c r="Z64" s="12">
        <v>0</v>
      </c>
    </row>
    <row r="65" spans="1:26" hidden="1" x14ac:dyDescent="0.25">
      <c r="B65" s="4" t="s">
        <v>71</v>
      </c>
      <c r="C65" s="4">
        <f>COUNT(J65:T65)</f>
        <v>11</v>
      </c>
      <c r="D65" s="4">
        <f>AVERAGE(J65:T65)</f>
        <v>0</v>
      </c>
      <c r="E65" s="4" t="e">
        <f ca="1">LZ1(J65:T65)</f>
        <v>#REF!</v>
      </c>
      <c r="F65" s="4">
        <f>MIN(J65:T65)</f>
        <v>0</v>
      </c>
      <c r="G65" s="4">
        <f>MEDIAN(J65:T65)</f>
        <v>0</v>
      </c>
      <c r="H65" s="4">
        <f>SUM(J65:T65)</f>
        <v>0</v>
      </c>
      <c r="I65" t="s">
        <v>80</v>
      </c>
      <c r="J65" s="5">
        <v>0</v>
      </c>
      <c r="K65" s="5">
        <v>0</v>
      </c>
      <c r="L65" s="5">
        <v>0</v>
      </c>
      <c r="M65" s="5">
        <v>0</v>
      </c>
      <c r="N65" s="5">
        <v>0</v>
      </c>
      <c r="O65" s="5">
        <v>0</v>
      </c>
      <c r="P65" s="5">
        <v>0</v>
      </c>
      <c r="Q65" s="5">
        <v>0</v>
      </c>
      <c r="R65" s="5">
        <v>0</v>
      </c>
      <c r="S65" s="5">
        <v>0</v>
      </c>
      <c r="T65" s="5">
        <v>0</v>
      </c>
      <c r="U65" s="12">
        <v>0</v>
      </c>
      <c r="V65" s="12">
        <v>0</v>
      </c>
      <c r="W65" s="12">
        <v>0</v>
      </c>
      <c r="X65" s="12">
        <v>0</v>
      </c>
      <c r="Y65" s="12">
        <v>0</v>
      </c>
      <c r="Z65" s="12">
        <v>0</v>
      </c>
    </row>
    <row r="66" spans="1:26" x14ac:dyDescent="0.25">
      <c r="A66" t="s">
        <v>87</v>
      </c>
      <c r="B66" t="s">
        <v>88</v>
      </c>
      <c r="C66">
        <f>COUNT(J66:Z66)</f>
        <v>17</v>
      </c>
      <c r="D66" s="1">
        <f>AVERAGE(J66:Z66)</f>
        <v>5.4123529411764713</v>
      </c>
      <c r="E66" t="e">
        <f ca="1">LZ60(J66:Z66)</f>
        <v>#REF!</v>
      </c>
      <c r="F66">
        <f>MIN(J66:T66)</f>
        <v>1.8</v>
      </c>
      <c r="G66">
        <f>MEDIAN(J66:T66)</f>
        <v>3.16</v>
      </c>
      <c r="H66" s="1">
        <f>SUM(J66:Z66)</f>
        <v>92.01</v>
      </c>
      <c r="J66" s="1">
        <v>3.16</v>
      </c>
      <c r="K66" s="1">
        <v>6.25</v>
      </c>
      <c r="L66" s="1">
        <v>1.8</v>
      </c>
      <c r="M66" s="1">
        <v>4.5</v>
      </c>
      <c r="N66" s="1">
        <v>7.5</v>
      </c>
      <c r="O66" s="1">
        <v>5.25</v>
      </c>
      <c r="P66" s="1">
        <v>8.3000000000000007</v>
      </c>
      <c r="Q66" s="1">
        <v>3</v>
      </c>
      <c r="R66" s="1">
        <v>3</v>
      </c>
      <c r="S66" s="1">
        <v>3</v>
      </c>
      <c r="T66" s="1">
        <v>3</v>
      </c>
      <c r="U66" s="11">
        <v>16</v>
      </c>
      <c r="V66" s="11">
        <v>9.5</v>
      </c>
      <c r="W66" s="11">
        <v>4.5</v>
      </c>
      <c r="X66" s="11">
        <v>1</v>
      </c>
      <c r="Y66" s="11">
        <v>6.25</v>
      </c>
      <c r="Z66" s="11">
        <v>6</v>
      </c>
    </row>
    <row r="67" spans="1:26" hidden="1" x14ac:dyDescent="0.25">
      <c r="A67" s="4" t="s">
        <v>90</v>
      </c>
      <c r="B67" s="4" t="s">
        <v>91</v>
      </c>
      <c r="C67" s="4">
        <f>COUNT(J67:T67)</f>
        <v>11</v>
      </c>
      <c r="D67" s="4">
        <f>AVERAGE(J67:T67)</f>
        <v>4.4327272727272735</v>
      </c>
      <c r="E67" s="4" t="e">
        <f ca="1">LZ1(J67:T67)</f>
        <v>#REF!</v>
      </c>
      <c r="F67" s="4">
        <f>MIN(J67:T67)</f>
        <v>1.8</v>
      </c>
      <c r="G67" s="4">
        <f>MEDIAN(J67:T67)</f>
        <v>3.16</v>
      </c>
      <c r="H67" s="4">
        <f>SUM(J67:T67)</f>
        <v>48.760000000000005</v>
      </c>
      <c r="I67" t="s">
        <v>89</v>
      </c>
      <c r="J67" s="5">
        <v>3.16</v>
      </c>
      <c r="K67" s="5">
        <v>6.25</v>
      </c>
      <c r="L67" s="5">
        <v>1.8</v>
      </c>
      <c r="M67" s="5">
        <v>4.5</v>
      </c>
      <c r="N67" s="5">
        <v>7.5</v>
      </c>
      <c r="O67" s="5">
        <v>5.25</v>
      </c>
      <c r="P67" s="5">
        <v>8.3000000000000007</v>
      </c>
      <c r="Q67" s="5">
        <v>3</v>
      </c>
      <c r="R67" s="5">
        <v>3</v>
      </c>
      <c r="S67" s="5">
        <v>3</v>
      </c>
      <c r="T67" s="5">
        <v>3</v>
      </c>
      <c r="U67" s="12">
        <v>16</v>
      </c>
      <c r="V67" s="12">
        <v>9.5</v>
      </c>
      <c r="W67" s="12">
        <v>4.5</v>
      </c>
      <c r="X67" s="12">
        <v>1</v>
      </c>
      <c r="Y67" s="12">
        <v>6.25</v>
      </c>
      <c r="Z67" s="12">
        <v>6</v>
      </c>
    </row>
    <row r="68" spans="1:26" x14ac:dyDescent="0.25">
      <c r="A68" s="2" t="s">
        <v>92</v>
      </c>
      <c r="B68" s="2"/>
    </row>
    <row r="69" spans="1:26" x14ac:dyDescent="0.25">
      <c r="A69" t="s">
        <v>93</v>
      </c>
      <c r="B69" t="s">
        <v>94</v>
      </c>
      <c r="C69" t="s">
        <v>519</v>
      </c>
      <c r="D69">
        <f>COUNTIF(J69:Z69,"si")</f>
        <v>12</v>
      </c>
      <c r="H69" t="s">
        <v>521</v>
      </c>
      <c r="I69">
        <f>COUNTIF(J69:Z69,"no")</f>
        <v>4</v>
      </c>
      <c r="J69" s="4" t="s">
        <v>519</v>
      </c>
      <c r="K69" s="4" t="s">
        <v>519</v>
      </c>
      <c r="L69" s="4" t="s">
        <v>521</v>
      </c>
      <c r="M69" s="4" t="s">
        <v>521</v>
      </c>
      <c r="N69" s="4" t="s">
        <v>519</v>
      </c>
      <c r="O69" s="4" t="s">
        <v>519</v>
      </c>
      <c r="P69" s="4" t="s">
        <v>519</v>
      </c>
      <c r="Q69" s="4" t="s">
        <v>519</v>
      </c>
      <c r="R69" s="4" t="s">
        <v>519</v>
      </c>
      <c r="S69" s="4" t="s">
        <v>519</v>
      </c>
      <c r="U69" s="10" t="s">
        <v>521</v>
      </c>
      <c r="V69" s="10" t="s">
        <v>519</v>
      </c>
      <c r="W69" s="10" t="s">
        <v>519</v>
      </c>
      <c r="X69" s="10" t="s">
        <v>521</v>
      </c>
      <c r="Y69" s="10" t="s">
        <v>519</v>
      </c>
      <c r="Z69" s="10" t="s">
        <v>519</v>
      </c>
    </row>
    <row r="70" spans="1:26" hidden="1" x14ac:dyDescent="0.25">
      <c r="A70" s="4" t="s">
        <v>95</v>
      </c>
      <c r="B70" s="4" t="s">
        <v>96</v>
      </c>
      <c r="J70" s="4" t="s">
        <v>519</v>
      </c>
      <c r="K70" s="4" t="s">
        <v>519</v>
      </c>
      <c r="L70" s="4" t="s">
        <v>521</v>
      </c>
      <c r="M70" s="4" t="s">
        <v>521</v>
      </c>
      <c r="N70" s="4" t="s">
        <v>519</v>
      </c>
      <c r="O70" s="4" t="s">
        <v>519</v>
      </c>
      <c r="P70" s="4" t="s">
        <v>519</v>
      </c>
      <c r="Q70" s="4" t="s">
        <v>519</v>
      </c>
      <c r="R70" s="4" t="s">
        <v>519</v>
      </c>
      <c r="S70" s="4" t="s">
        <v>519</v>
      </c>
      <c r="T70" s="4" t="s">
        <v>545</v>
      </c>
      <c r="U70" s="10" t="s">
        <v>521</v>
      </c>
      <c r="V70" s="10" t="s">
        <v>519</v>
      </c>
      <c r="W70" s="10" t="s">
        <v>519</v>
      </c>
      <c r="X70" s="10" t="s">
        <v>521</v>
      </c>
      <c r="Y70" s="10" t="s">
        <v>519</v>
      </c>
      <c r="Z70" s="10" t="s">
        <v>519</v>
      </c>
    </row>
    <row r="71" spans="1:26" x14ac:dyDescent="0.25">
      <c r="A71" t="s">
        <v>97</v>
      </c>
      <c r="B71" t="s">
        <v>98</v>
      </c>
      <c r="C71">
        <f>COUNT(J71:Z71)</f>
        <v>12</v>
      </c>
      <c r="D71" s="1">
        <f>AVERAGE(J71:Z71)</f>
        <v>47.75</v>
      </c>
      <c r="E71" t="e">
        <f ca="1">LZ65(J71:Z71)</f>
        <v>#REF!</v>
      </c>
      <c r="F71">
        <f>MIN(J71:T71)</f>
        <v>1</v>
      </c>
      <c r="G71">
        <f>MEDIAN(J71:T71)</f>
        <v>25</v>
      </c>
      <c r="H71" s="1">
        <f>SUM(J71:Z71)</f>
        <v>573</v>
      </c>
      <c r="J71" s="1">
        <v>25</v>
      </c>
      <c r="K71" s="1">
        <v>82</v>
      </c>
      <c r="N71" s="1">
        <v>1</v>
      </c>
      <c r="O71" s="1">
        <v>25</v>
      </c>
      <c r="P71" s="1">
        <v>55</v>
      </c>
      <c r="Q71" s="1">
        <v>18</v>
      </c>
      <c r="R71" s="1">
        <v>15</v>
      </c>
      <c r="S71" s="1">
        <v>205</v>
      </c>
      <c r="U71" s="7" t="s">
        <v>17</v>
      </c>
      <c r="V71" s="11">
        <v>59</v>
      </c>
      <c r="W71" s="11">
        <v>60</v>
      </c>
      <c r="X71" s="7" t="s">
        <v>17</v>
      </c>
      <c r="Y71" s="11">
        <v>8</v>
      </c>
      <c r="Z71" s="11">
        <v>20</v>
      </c>
    </row>
    <row r="72" spans="1:26" hidden="1" x14ac:dyDescent="0.25">
      <c r="A72" s="4" t="s">
        <v>99</v>
      </c>
      <c r="B72" s="4" t="s">
        <v>100</v>
      </c>
      <c r="C72" s="4">
        <f>COUNT(J72:T72)</f>
        <v>11</v>
      </c>
      <c r="D72" s="4">
        <f>AVERAGE(J72:T72)</f>
        <v>38.727272727272727</v>
      </c>
      <c r="E72" s="4" t="e">
        <f ca="1">LZ1(J72:T72)</f>
        <v>#REF!</v>
      </c>
      <c r="F72" s="4">
        <f>MIN(J72:T72)</f>
        <v>0</v>
      </c>
      <c r="G72" s="4">
        <f>MEDIAN(J72:T72)</f>
        <v>18</v>
      </c>
      <c r="H72" s="4">
        <f>SUM(J72:T72)</f>
        <v>426</v>
      </c>
      <c r="I72" t="s">
        <v>18</v>
      </c>
      <c r="J72" s="5">
        <v>25</v>
      </c>
      <c r="K72" s="5">
        <v>82</v>
      </c>
      <c r="L72" s="5">
        <v>0</v>
      </c>
      <c r="M72" s="5">
        <v>0</v>
      </c>
      <c r="N72" s="5">
        <v>1</v>
      </c>
      <c r="O72" s="5">
        <v>25</v>
      </c>
      <c r="P72" s="5">
        <v>55</v>
      </c>
      <c r="Q72" s="5">
        <v>18</v>
      </c>
      <c r="R72" s="5">
        <v>15</v>
      </c>
      <c r="S72" s="5">
        <v>205</v>
      </c>
      <c r="T72" s="5">
        <v>0</v>
      </c>
      <c r="U72" s="12">
        <v>0</v>
      </c>
      <c r="V72" s="12">
        <v>59</v>
      </c>
      <c r="W72" s="12">
        <v>60</v>
      </c>
      <c r="X72" s="12">
        <v>0</v>
      </c>
      <c r="Y72" s="12">
        <v>8</v>
      </c>
      <c r="Z72" s="12">
        <v>20</v>
      </c>
    </row>
    <row r="73" spans="1:26" x14ac:dyDescent="0.25">
      <c r="A73" s="2" t="s">
        <v>101</v>
      </c>
      <c r="B73" s="2"/>
    </row>
    <row r="74" spans="1:26" x14ac:dyDescent="0.25">
      <c r="A74" t="s">
        <v>102</v>
      </c>
      <c r="B74" t="s">
        <v>103</v>
      </c>
      <c r="C74">
        <f>COUNT(J74:Z74)</f>
        <v>17</v>
      </c>
      <c r="D74" s="1">
        <f>AVERAGE(J74:Z74)</f>
        <v>554452.43705882353</v>
      </c>
      <c r="E74" t="e">
        <f ca="1">LZ68(J74:Z74)</f>
        <v>#REF!</v>
      </c>
      <c r="F74">
        <f>MIN(J74:T74)</f>
        <v>66868.649999999994</v>
      </c>
      <c r="G74">
        <f>MEDIAN(J74:T74)</f>
        <v>179555.66</v>
      </c>
      <c r="H74" s="1">
        <f>SUM(J74:Z74)</f>
        <v>9425691.4299999997</v>
      </c>
      <c r="I74" t="s">
        <v>104</v>
      </c>
      <c r="J74" s="1">
        <v>154500</v>
      </c>
      <c r="K74" s="1">
        <v>249173.17</v>
      </c>
      <c r="L74" s="1">
        <v>179555.66</v>
      </c>
      <c r="M74" s="1">
        <v>201124.78</v>
      </c>
      <c r="N74" s="1">
        <v>314753</v>
      </c>
      <c r="O74" s="1">
        <v>66868.649999999994</v>
      </c>
      <c r="P74" s="1">
        <v>5128308</v>
      </c>
      <c r="Q74" s="1">
        <v>90500</v>
      </c>
      <c r="R74" s="1">
        <v>148490</v>
      </c>
      <c r="S74" s="1">
        <v>592437.42000000004</v>
      </c>
      <c r="T74" s="1">
        <v>147885</v>
      </c>
      <c r="U74" s="11">
        <v>1066659.6299999999</v>
      </c>
      <c r="V74" s="11">
        <v>225581.48</v>
      </c>
      <c r="W74" s="11">
        <v>124436.71</v>
      </c>
      <c r="X74" s="11">
        <v>114505</v>
      </c>
      <c r="Y74" s="11">
        <v>299622.93</v>
      </c>
      <c r="Z74" s="11">
        <v>321290</v>
      </c>
    </row>
    <row r="75" spans="1:26" hidden="1" x14ac:dyDescent="0.25">
      <c r="A75" s="4" t="s">
        <v>105</v>
      </c>
      <c r="B75" s="4" t="s">
        <v>106</v>
      </c>
      <c r="C75">
        <f>COUNT(J75:Z75)</f>
        <v>17</v>
      </c>
      <c r="D75" s="1">
        <f>AVERAGE(J75:Z75)</f>
        <v>554452.43705882353</v>
      </c>
      <c r="E75" t="e">
        <f ca="1">LZ69(J75:Z75)</f>
        <v>#REF!</v>
      </c>
      <c r="F75">
        <f>MIN(J75:T75)</f>
        <v>66868.649999999994</v>
      </c>
      <c r="G75">
        <f>MEDIAN(J75:T75)</f>
        <v>179555.66</v>
      </c>
      <c r="H75" s="1">
        <f>SUM(J75:Z75)</f>
        <v>9425691.4299999997</v>
      </c>
      <c r="I75" t="s">
        <v>104</v>
      </c>
      <c r="J75" s="5">
        <v>154500</v>
      </c>
      <c r="K75" s="5">
        <v>249173.17</v>
      </c>
      <c r="L75" s="5">
        <v>179555.66</v>
      </c>
      <c r="M75" s="5">
        <v>201124.78</v>
      </c>
      <c r="N75" s="5">
        <v>314753</v>
      </c>
      <c r="O75" s="5">
        <v>66868.649999999994</v>
      </c>
      <c r="P75" s="5">
        <v>5128308</v>
      </c>
      <c r="Q75" s="5">
        <v>90500</v>
      </c>
      <c r="R75" s="5">
        <v>148490</v>
      </c>
      <c r="S75" s="5">
        <v>592437.42000000004</v>
      </c>
      <c r="T75" s="5">
        <v>147885</v>
      </c>
      <c r="U75" s="12">
        <v>1066659.6299999999</v>
      </c>
      <c r="V75" s="12">
        <v>225581.48</v>
      </c>
      <c r="W75" s="12">
        <v>124436.71</v>
      </c>
      <c r="X75" s="12">
        <v>114505</v>
      </c>
      <c r="Y75" s="12">
        <v>299622.93</v>
      </c>
      <c r="Z75" s="12">
        <v>321290</v>
      </c>
    </row>
    <row r="76" spans="1:26" x14ac:dyDescent="0.25">
      <c r="A76" t="s">
        <v>107</v>
      </c>
      <c r="B76" t="s">
        <v>108</v>
      </c>
      <c r="C76">
        <f>COUNT(J76:Z76)</f>
        <v>16</v>
      </c>
      <c r="D76" s="1">
        <f>AVERAGE(J76:Z76)</f>
        <v>261063.87375</v>
      </c>
      <c r="E76" t="e">
        <f ca="1">LZ70(J76:Z76)</f>
        <v>#REF!</v>
      </c>
      <c r="F76">
        <f>MIN(J76:T76)</f>
        <v>27350</v>
      </c>
      <c r="G76">
        <f>MEDIAN(J76:T76)</f>
        <v>180468.065</v>
      </c>
      <c r="H76" s="1">
        <f>SUM(J76:Z76)</f>
        <v>4177021.98</v>
      </c>
      <c r="I76" t="s">
        <v>104</v>
      </c>
      <c r="J76" s="1">
        <v>27350</v>
      </c>
      <c r="K76" s="1">
        <v>249054.04</v>
      </c>
      <c r="L76" s="1">
        <v>179359.13</v>
      </c>
      <c r="M76" s="1">
        <v>200220.91</v>
      </c>
      <c r="N76" s="1">
        <v>314753</v>
      </c>
      <c r="O76" s="1">
        <v>82565.16</v>
      </c>
      <c r="P76" s="24" t="s">
        <v>17</v>
      </c>
      <c r="Q76" s="1">
        <v>90500</v>
      </c>
      <c r="R76" s="1">
        <v>181577</v>
      </c>
      <c r="S76" s="1">
        <v>514390.34</v>
      </c>
      <c r="T76" s="1">
        <v>147885</v>
      </c>
      <c r="U76" s="11">
        <v>1073100.43</v>
      </c>
      <c r="V76" s="11">
        <v>254386.33</v>
      </c>
      <c r="W76" s="11">
        <v>124436.71</v>
      </c>
      <c r="X76" s="11">
        <v>115271</v>
      </c>
      <c r="Y76" s="11">
        <v>299622.93</v>
      </c>
      <c r="Z76" s="11">
        <v>322550</v>
      </c>
    </row>
    <row r="77" spans="1:26" hidden="1" x14ac:dyDescent="0.25">
      <c r="A77" s="4" t="s">
        <v>109</v>
      </c>
      <c r="B77" s="4" t="s">
        <v>110</v>
      </c>
      <c r="C77" s="4">
        <f>COUNT(J77:T77)</f>
        <v>11</v>
      </c>
      <c r="D77" s="4">
        <f>AVERAGE(J77:T77)</f>
        <v>180695.87090909091</v>
      </c>
      <c r="E77" s="4" t="e">
        <f ca="1">LZ1(J77:T77)</f>
        <v>#REF!</v>
      </c>
      <c r="F77" s="4">
        <f>MIN(J77:T77)</f>
        <v>0</v>
      </c>
      <c r="G77" s="4">
        <f>MEDIAN(J77:T77)</f>
        <v>179359.13</v>
      </c>
      <c r="H77" s="4">
        <f>SUM(J77:T77)</f>
        <v>1987654.58</v>
      </c>
      <c r="I77" t="s">
        <v>104</v>
      </c>
      <c r="J77" s="5">
        <v>27350</v>
      </c>
      <c r="K77" s="5">
        <v>249054.04</v>
      </c>
      <c r="L77" s="5">
        <v>179359.13</v>
      </c>
      <c r="M77" s="5">
        <v>200220.91</v>
      </c>
      <c r="N77" s="5">
        <v>314753</v>
      </c>
      <c r="O77" s="5">
        <v>82565.16</v>
      </c>
      <c r="P77" s="5">
        <v>0</v>
      </c>
      <c r="Q77" s="5">
        <v>90500</v>
      </c>
      <c r="R77" s="5">
        <v>181577</v>
      </c>
      <c r="S77" s="5">
        <v>514390.34</v>
      </c>
      <c r="T77" s="5">
        <v>147885</v>
      </c>
      <c r="U77" s="12">
        <v>1073100.43</v>
      </c>
      <c r="V77" s="12">
        <v>254386.33</v>
      </c>
      <c r="W77" s="12">
        <v>124436.71</v>
      </c>
      <c r="X77" s="12">
        <v>115271</v>
      </c>
      <c r="Y77" s="12">
        <v>299622.93</v>
      </c>
      <c r="Z77" s="12">
        <v>322550</v>
      </c>
    </row>
    <row r="78" spans="1:26" x14ac:dyDescent="0.25">
      <c r="A78" t="s">
        <v>111</v>
      </c>
      <c r="B78" t="s">
        <v>112</v>
      </c>
      <c r="C78" t="s">
        <v>17</v>
      </c>
      <c r="J78" t="s">
        <v>17</v>
      </c>
      <c r="K78" t="s">
        <v>17</v>
      </c>
      <c r="L78" t="s">
        <v>17</v>
      </c>
      <c r="M78" t="s">
        <v>17</v>
      </c>
      <c r="N78" t="s">
        <v>17</v>
      </c>
      <c r="O78" t="s">
        <v>17</v>
      </c>
      <c r="P78" t="s">
        <v>17</v>
      </c>
      <c r="Q78" t="s">
        <v>17</v>
      </c>
      <c r="R78" t="s">
        <v>17</v>
      </c>
      <c r="S78" t="s">
        <v>17</v>
      </c>
      <c r="T78" t="s">
        <v>17</v>
      </c>
      <c r="U78" t="s">
        <v>17</v>
      </c>
    </row>
    <row r="79" spans="1:26" x14ac:dyDescent="0.25">
      <c r="B79" t="s">
        <v>113</v>
      </c>
      <c r="C79">
        <f>COUNT(J79:Z79)</f>
        <v>16</v>
      </c>
      <c r="D79" s="1">
        <f>AVERAGE(J79:Z79)</f>
        <v>146046.356875</v>
      </c>
      <c r="E79" t="e">
        <f ca="1">LZ73(J79:Z79)</f>
        <v>#REF!</v>
      </c>
      <c r="F79">
        <f>MIN(J79:T79)</f>
        <v>0</v>
      </c>
      <c r="G79">
        <f>MEDIAN(J79:T79)</f>
        <v>106295</v>
      </c>
      <c r="H79" s="1">
        <f>SUM(J79:Z79)</f>
        <v>2336741.71</v>
      </c>
      <c r="J79">
        <v>125150</v>
      </c>
      <c r="K79">
        <v>210825.03</v>
      </c>
      <c r="L79">
        <v>0</v>
      </c>
      <c r="M79">
        <v>179604.14</v>
      </c>
      <c r="N79">
        <v>285668</v>
      </c>
      <c r="O79">
        <v>0</v>
      </c>
      <c r="P79" s="24"/>
      <c r="Q79">
        <v>43441</v>
      </c>
      <c r="R79">
        <v>95674</v>
      </c>
      <c r="S79">
        <v>9622.2800000000007</v>
      </c>
      <c r="T79">
        <v>116916</v>
      </c>
      <c r="U79" s="7">
        <v>486746</v>
      </c>
      <c r="V79" s="7">
        <v>110533.26</v>
      </c>
      <c r="W79" s="7">
        <v>104391</v>
      </c>
      <c r="X79" s="7">
        <v>89550</v>
      </c>
      <c r="Y79" s="7">
        <v>250000</v>
      </c>
      <c r="Z79" s="7">
        <v>228621</v>
      </c>
    </row>
    <row r="80" spans="1:26" x14ac:dyDescent="0.25">
      <c r="B80" t="s">
        <v>114</v>
      </c>
      <c r="C80">
        <f>COUNT(J80:Z80)</f>
        <v>16</v>
      </c>
      <c r="D80" s="1">
        <f>AVERAGE(J80:Z80)</f>
        <v>40029.675624999996</v>
      </c>
      <c r="E80" t="e">
        <f ca="1">LZ74(J80:Z80)</f>
        <v>#REF!</v>
      </c>
      <c r="F80">
        <f>MIN(J80:T80)</f>
        <v>0</v>
      </c>
      <c r="G80">
        <f>MEDIAN(J80:T80)</f>
        <v>0</v>
      </c>
      <c r="H80" s="1">
        <f>SUM(J80:Z80)</f>
        <v>640474.80999999994</v>
      </c>
      <c r="J80">
        <v>0</v>
      </c>
      <c r="K80">
        <v>0</v>
      </c>
      <c r="L80">
        <v>72134.13</v>
      </c>
      <c r="M80">
        <v>0</v>
      </c>
      <c r="N80">
        <v>0</v>
      </c>
      <c r="O80">
        <v>41394.47</v>
      </c>
      <c r="P80" s="24"/>
      <c r="Q80">
        <v>0</v>
      </c>
      <c r="R80">
        <v>0</v>
      </c>
      <c r="S80">
        <v>20000</v>
      </c>
      <c r="T80">
        <v>0</v>
      </c>
      <c r="U80" s="7">
        <v>367083</v>
      </c>
      <c r="V80" s="7">
        <v>119721.21</v>
      </c>
      <c r="W80" s="7">
        <v>0</v>
      </c>
      <c r="X80" s="7">
        <v>4900</v>
      </c>
      <c r="Y80" s="7">
        <v>0</v>
      </c>
      <c r="Z80" s="7">
        <v>15242</v>
      </c>
    </row>
    <row r="81" spans="1:26" x14ac:dyDescent="0.25">
      <c r="B81" t="s">
        <v>115</v>
      </c>
      <c r="C81">
        <f>COUNT(J81:Z81)</f>
        <v>16</v>
      </c>
      <c r="D81" s="1">
        <f>AVERAGE(J81:Z81)</f>
        <v>3994.875</v>
      </c>
      <c r="E81" t="e">
        <f ca="1">LZ75(J81:Z81)</f>
        <v>#REF!</v>
      </c>
      <c r="F81">
        <f>MIN(J81:T81)</f>
        <v>0</v>
      </c>
      <c r="G81">
        <f>MEDIAN(J81:T81)</f>
        <v>0</v>
      </c>
      <c r="H81" s="1">
        <f>SUM(J81:Z81)</f>
        <v>63918</v>
      </c>
      <c r="J81">
        <v>0</v>
      </c>
      <c r="K81">
        <v>0</v>
      </c>
      <c r="L81">
        <v>0</v>
      </c>
      <c r="M81">
        <v>0</v>
      </c>
      <c r="N81">
        <v>0</v>
      </c>
      <c r="O81">
        <v>0</v>
      </c>
      <c r="P81" s="24"/>
      <c r="Q81">
        <v>0</v>
      </c>
      <c r="R81">
        <v>0</v>
      </c>
      <c r="S81">
        <v>63450</v>
      </c>
      <c r="T81">
        <v>0</v>
      </c>
      <c r="U81" s="7">
        <v>0</v>
      </c>
      <c r="V81" s="7">
        <v>468</v>
      </c>
      <c r="W81" s="7">
        <v>0</v>
      </c>
      <c r="X81" s="7">
        <v>0</v>
      </c>
      <c r="Y81" s="7">
        <v>0</v>
      </c>
      <c r="Z81" s="7">
        <v>0</v>
      </c>
    </row>
    <row r="82" spans="1:26" x14ac:dyDescent="0.25">
      <c r="B82" t="s">
        <v>116</v>
      </c>
      <c r="C82">
        <f>COUNT(J82:Z82)</f>
        <v>16</v>
      </c>
      <c r="D82" s="1">
        <f>AVERAGE(J82:Z82)</f>
        <v>74984.751250000001</v>
      </c>
      <c r="E82" t="e">
        <f ca="1">LZ76(J82:Z82)</f>
        <v>#REF!</v>
      </c>
      <c r="F82">
        <f>MIN(J82:T82)</f>
        <v>20616.77</v>
      </c>
      <c r="G82">
        <f>MEDIAN(J82:T82)</f>
        <v>39699.850000000006</v>
      </c>
      <c r="H82" s="1">
        <f>SUM(J82:Z82)</f>
        <v>1199756.02</v>
      </c>
      <c r="J82">
        <v>27350</v>
      </c>
      <c r="K82">
        <v>38229.01</v>
      </c>
      <c r="L82">
        <v>107225</v>
      </c>
      <c r="M82">
        <v>20616.77</v>
      </c>
      <c r="N82">
        <v>29085</v>
      </c>
      <c r="O82">
        <v>41170.69</v>
      </c>
      <c r="P82" s="24"/>
      <c r="Q82">
        <v>47059</v>
      </c>
      <c r="R82">
        <v>52815</v>
      </c>
      <c r="S82">
        <v>478927.61</v>
      </c>
      <c r="T82">
        <v>28969</v>
      </c>
      <c r="U82" s="7">
        <v>212828</v>
      </c>
      <c r="V82" s="7">
        <v>23663.86</v>
      </c>
      <c r="W82" s="7">
        <v>15377.15</v>
      </c>
      <c r="X82" s="7">
        <v>20821</v>
      </c>
      <c r="Y82" s="7">
        <v>49622.93</v>
      </c>
      <c r="Z82" s="7">
        <v>5996</v>
      </c>
    </row>
    <row r="83" spans="1:26" hidden="1" x14ac:dyDescent="0.25">
      <c r="A83" s="4" t="s">
        <v>117</v>
      </c>
      <c r="B83" s="4" t="s">
        <v>118</v>
      </c>
      <c r="J83" s="4" t="s">
        <v>543</v>
      </c>
      <c r="K83" s="4" t="s">
        <v>575</v>
      </c>
      <c r="L83" s="4" t="s">
        <v>605</v>
      </c>
      <c r="M83" s="4" t="s">
        <v>639</v>
      </c>
      <c r="N83" s="4" t="s">
        <v>667</v>
      </c>
      <c r="O83" s="4" t="s">
        <v>699</v>
      </c>
      <c r="P83" s="4" t="s">
        <v>712</v>
      </c>
      <c r="Q83" s="4" t="s">
        <v>745</v>
      </c>
      <c r="R83" s="4" t="s">
        <v>778</v>
      </c>
      <c r="S83" s="4" t="s">
        <v>804</v>
      </c>
      <c r="T83" s="4" t="s">
        <v>827</v>
      </c>
      <c r="U83" s="10" t="s">
        <v>909</v>
      </c>
      <c r="V83" s="10" t="s">
        <v>910</v>
      </c>
      <c r="W83" s="10" t="s">
        <v>911</v>
      </c>
      <c r="X83" s="10" t="s">
        <v>912</v>
      </c>
      <c r="Y83" s="10" t="s">
        <v>913</v>
      </c>
      <c r="Z83" s="10" t="s">
        <v>914</v>
      </c>
    </row>
    <row r="84" spans="1:26" x14ac:dyDescent="0.25">
      <c r="A84" t="s">
        <v>119</v>
      </c>
      <c r="B84" t="s">
        <v>120</v>
      </c>
      <c r="C84" t="s">
        <v>17</v>
      </c>
      <c r="J84" t="s">
        <v>17</v>
      </c>
      <c r="K84" t="s">
        <v>17</v>
      </c>
      <c r="L84" t="s">
        <v>17</v>
      </c>
      <c r="M84" t="s">
        <v>17</v>
      </c>
      <c r="N84" t="s">
        <v>17</v>
      </c>
      <c r="O84" t="s">
        <v>17</v>
      </c>
      <c r="P84" t="s">
        <v>17</v>
      </c>
      <c r="Q84" t="s">
        <v>17</v>
      </c>
      <c r="R84" t="s">
        <v>17</v>
      </c>
      <c r="S84" t="s">
        <v>17</v>
      </c>
      <c r="T84" t="s">
        <v>17</v>
      </c>
      <c r="U84" s="7" t="s">
        <v>17</v>
      </c>
      <c r="V84" s="7" t="s">
        <v>17</v>
      </c>
      <c r="W84" s="7" t="s">
        <v>17</v>
      </c>
      <c r="X84" s="7" t="s">
        <v>17</v>
      </c>
      <c r="Y84" s="7" t="s">
        <v>17</v>
      </c>
      <c r="Z84" s="7" t="s">
        <v>17</v>
      </c>
    </row>
    <row r="85" spans="1:26" x14ac:dyDescent="0.25">
      <c r="B85" t="s">
        <v>121</v>
      </c>
      <c r="C85">
        <f>COUNT(J85:Z85)</f>
        <v>4</v>
      </c>
      <c r="D85" s="1"/>
      <c r="E85" t="e">
        <f ca="1">LZ79(J85:Z85)</f>
        <v>#REF!</v>
      </c>
      <c r="F85">
        <f>MIN(J85:T85)</f>
        <v>1</v>
      </c>
      <c r="G85">
        <f>MEDIAN(J85:T85)</f>
        <v>1</v>
      </c>
      <c r="H85" s="1">
        <f>SUM(J85:Z85)</f>
        <v>4</v>
      </c>
      <c r="K85">
        <v>1</v>
      </c>
      <c r="O85">
        <v>1</v>
      </c>
      <c r="T85">
        <v>1</v>
      </c>
      <c r="U85" s="7"/>
      <c r="V85" s="7"/>
      <c r="W85" s="7"/>
      <c r="X85" s="7"/>
      <c r="Y85" s="7"/>
      <c r="Z85" s="7">
        <v>1</v>
      </c>
    </row>
    <row r="86" spans="1:26" x14ac:dyDescent="0.25">
      <c r="B86" t="s">
        <v>122</v>
      </c>
      <c r="C86">
        <f>COUNT(J86:Z86)</f>
        <v>11</v>
      </c>
      <c r="D86" s="1"/>
      <c r="E86" t="e">
        <f ca="1">LZ80(J86:Z86)</f>
        <v>#REF!</v>
      </c>
      <c r="F86">
        <f>MIN(J86:T86)</f>
        <v>1</v>
      </c>
      <c r="G86">
        <f>MEDIAN(J86:T86)</f>
        <v>1</v>
      </c>
      <c r="H86" s="1">
        <f>SUM(J86:Z86)</f>
        <v>11</v>
      </c>
      <c r="J86">
        <v>1</v>
      </c>
      <c r="K86">
        <v>1</v>
      </c>
      <c r="M86">
        <v>1</v>
      </c>
      <c r="P86">
        <v>1</v>
      </c>
      <c r="Q86">
        <v>1</v>
      </c>
      <c r="R86">
        <v>1</v>
      </c>
      <c r="T86">
        <v>1</v>
      </c>
      <c r="U86" s="7"/>
      <c r="V86" s="7">
        <v>1</v>
      </c>
      <c r="W86" s="7">
        <v>1</v>
      </c>
      <c r="X86" s="7"/>
      <c r="Y86" s="7">
        <v>1</v>
      </c>
      <c r="Z86" s="7">
        <v>1</v>
      </c>
    </row>
    <row r="87" spans="1:26" x14ac:dyDescent="0.25">
      <c r="B87" t="s">
        <v>123</v>
      </c>
      <c r="C87">
        <f>COUNT(J87:Z87)</f>
        <v>5</v>
      </c>
      <c r="D87" s="1"/>
      <c r="E87" t="e">
        <f ca="1">LZ81(J87:Z87)</f>
        <v>#REF!</v>
      </c>
      <c r="F87">
        <f>MIN(J87:T87)</f>
        <v>1</v>
      </c>
      <c r="G87">
        <f>MEDIAN(J87:T87)</f>
        <v>1</v>
      </c>
      <c r="H87" s="1">
        <f>SUM(J87:Z87)</f>
        <v>5</v>
      </c>
      <c r="J87">
        <v>1</v>
      </c>
      <c r="K87">
        <v>1</v>
      </c>
      <c r="M87">
        <v>1</v>
      </c>
      <c r="R87">
        <v>1</v>
      </c>
      <c r="T87">
        <v>1</v>
      </c>
      <c r="U87" s="7"/>
      <c r="V87" s="7"/>
      <c r="W87" s="7"/>
      <c r="X87" s="7"/>
      <c r="Y87" s="7"/>
      <c r="Z87" s="7"/>
    </row>
    <row r="88" spans="1:26" x14ac:dyDescent="0.25">
      <c r="B88" t="s">
        <v>124</v>
      </c>
      <c r="C88">
        <f>COUNT(J88:Z88)</f>
        <v>5</v>
      </c>
      <c r="D88" s="1"/>
      <c r="E88" t="e">
        <f ca="1">LZ82(J88:Z88)</f>
        <v>#REF!</v>
      </c>
      <c r="F88">
        <f>MIN(J88:T88)</f>
        <v>1</v>
      </c>
      <c r="G88">
        <f>MEDIAN(J88:T88)</f>
        <v>1</v>
      </c>
      <c r="H88" s="1">
        <f>SUM(J88:Z88)</f>
        <v>5</v>
      </c>
      <c r="L88">
        <v>1</v>
      </c>
      <c r="N88">
        <v>1</v>
      </c>
      <c r="S88">
        <v>1</v>
      </c>
      <c r="U88" s="7">
        <v>1</v>
      </c>
      <c r="V88" s="7"/>
      <c r="W88" s="7"/>
      <c r="X88" s="7">
        <v>1</v>
      </c>
      <c r="Y88" s="7"/>
      <c r="Z88" s="7"/>
    </row>
    <row r="89" spans="1:26" x14ac:dyDescent="0.25">
      <c r="B89" t="s">
        <v>125</v>
      </c>
      <c r="C89">
        <f>COUNT(J89:Z89)</f>
        <v>0</v>
      </c>
      <c r="D89" s="1"/>
      <c r="E89" t="e">
        <f ca="1">LZ83(J89:Z89)</f>
        <v>#REF!</v>
      </c>
      <c r="F89">
        <f>MIN(J89:T89)</f>
        <v>0</v>
      </c>
      <c r="G89" t="e">
        <f>MEDIAN(J89:T89)</f>
        <v>#NUM!</v>
      </c>
      <c r="H89" s="1">
        <f>SUM(J89:Z89)</f>
        <v>0</v>
      </c>
      <c r="U89" s="7"/>
      <c r="V89" s="7"/>
      <c r="W89" s="7"/>
      <c r="X89" s="7"/>
      <c r="Y89" s="7" t="s">
        <v>922</v>
      </c>
      <c r="Z89" s="7"/>
    </row>
    <row r="90" spans="1:26" hidden="1" x14ac:dyDescent="0.25">
      <c r="A90" s="4" t="s">
        <v>126</v>
      </c>
      <c r="B90" s="4" t="s">
        <v>127</v>
      </c>
      <c r="J90" s="5">
        <v>66.666666666666657</v>
      </c>
      <c r="K90" s="5">
        <v>100</v>
      </c>
      <c r="L90" s="5">
        <v>0</v>
      </c>
      <c r="M90" s="5">
        <v>66.666666666666657</v>
      </c>
      <c r="N90" s="5">
        <v>0</v>
      </c>
      <c r="O90" s="5">
        <v>33.333333333333329</v>
      </c>
      <c r="P90" s="5">
        <v>33.333333333333329</v>
      </c>
      <c r="Q90" s="5">
        <v>33.333333333333329</v>
      </c>
      <c r="R90" s="5">
        <v>66.666666666666657</v>
      </c>
      <c r="S90" s="5">
        <v>0</v>
      </c>
      <c r="T90" s="5">
        <v>100</v>
      </c>
      <c r="U90" s="12">
        <v>0</v>
      </c>
      <c r="V90" s="12">
        <v>33.333333333333329</v>
      </c>
      <c r="W90" s="12">
        <v>33.333333333333329</v>
      </c>
      <c r="X90" s="12">
        <v>0</v>
      </c>
      <c r="Y90" s="12">
        <v>33.333333333333329</v>
      </c>
      <c r="Z90" s="12">
        <v>66.666666666666657</v>
      </c>
    </row>
    <row r="91" spans="1:26" x14ac:dyDescent="0.25">
      <c r="A91" s="2" t="s">
        <v>128</v>
      </c>
      <c r="B91" s="2"/>
    </row>
    <row r="92" spans="1:26" x14ac:dyDescent="0.25">
      <c r="A92" t="s">
        <v>129</v>
      </c>
      <c r="B92" t="s">
        <v>130</v>
      </c>
      <c r="C92" t="s">
        <v>519</v>
      </c>
      <c r="D92">
        <f>COUNTIF(J92:Z92,"si")</f>
        <v>15</v>
      </c>
      <c r="H92" t="s">
        <v>521</v>
      </c>
      <c r="I92">
        <f>COUNTIF(J92:Z92,"no")</f>
        <v>2</v>
      </c>
      <c r="J92" s="4" t="s">
        <v>519</v>
      </c>
      <c r="K92" s="4" t="s">
        <v>519</v>
      </c>
      <c r="L92" s="4" t="s">
        <v>519</v>
      </c>
      <c r="M92" s="4" t="s">
        <v>519</v>
      </c>
      <c r="N92" s="4" t="s">
        <v>521</v>
      </c>
      <c r="O92" s="4" t="s">
        <v>519</v>
      </c>
      <c r="P92" s="4" t="s">
        <v>519</v>
      </c>
      <c r="Q92" s="4" t="s">
        <v>519</v>
      </c>
      <c r="R92" s="4" t="s">
        <v>519</v>
      </c>
      <c r="S92" s="4" t="s">
        <v>519</v>
      </c>
      <c r="T92" s="4" t="s">
        <v>519</v>
      </c>
      <c r="U92" s="10" t="s">
        <v>519</v>
      </c>
      <c r="V92" s="10" t="s">
        <v>521</v>
      </c>
      <c r="W92" s="10" t="s">
        <v>519</v>
      </c>
      <c r="X92" s="10" t="s">
        <v>519</v>
      </c>
      <c r="Y92" s="10" t="s">
        <v>519</v>
      </c>
      <c r="Z92" s="10" t="s">
        <v>519</v>
      </c>
    </row>
    <row r="93" spans="1:26" hidden="1" x14ac:dyDescent="0.25">
      <c r="A93" s="4" t="s">
        <v>131</v>
      </c>
      <c r="B93" s="4" t="s">
        <v>132</v>
      </c>
      <c r="J93" s="4" t="s">
        <v>519</v>
      </c>
      <c r="K93" s="4" t="s">
        <v>519</v>
      </c>
      <c r="L93" s="4" t="s">
        <v>519</v>
      </c>
      <c r="M93" s="4" t="s">
        <v>519</v>
      </c>
      <c r="N93" s="4" t="s">
        <v>521</v>
      </c>
      <c r="O93" s="4" t="s">
        <v>519</v>
      </c>
      <c r="P93" s="4" t="s">
        <v>519</v>
      </c>
      <c r="Q93" s="4" t="s">
        <v>519</v>
      </c>
      <c r="R93" s="4" t="s">
        <v>519</v>
      </c>
      <c r="S93" s="4" t="s">
        <v>519</v>
      </c>
      <c r="T93" s="4" t="s">
        <v>519</v>
      </c>
      <c r="U93" s="10" t="s">
        <v>519</v>
      </c>
      <c r="V93" s="10" t="s">
        <v>521</v>
      </c>
      <c r="W93" s="10" t="s">
        <v>519</v>
      </c>
      <c r="X93" s="10" t="s">
        <v>519</v>
      </c>
      <c r="Y93" s="10" t="s">
        <v>519</v>
      </c>
      <c r="Z93" s="10" t="s">
        <v>519</v>
      </c>
    </row>
    <row r="94" spans="1:26" x14ac:dyDescent="0.25">
      <c r="A94" t="s">
        <v>133</v>
      </c>
      <c r="B94" t="s">
        <v>134</v>
      </c>
      <c r="C94">
        <f>COUNT(J94:Z94)</f>
        <v>15</v>
      </c>
      <c r="D94" s="1">
        <f>AVERAGE(J94:Z94)</f>
        <v>39.533333333333331</v>
      </c>
      <c r="E94" t="e">
        <f ca="1">LZ88(J94:Z94)</f>
        <v>#REF!</v>
      </c>
      <c r="F94">
        <f>MIN(J94:T94)</f>
        <v>3</v>
      </c>
      <c r="G94">
        <f>MEDIAN(J94:T94)</f>
        <v>20</v>
      </c>
      <c r="H94" s="1">
        <f>SUM(J94:Z94)</f>
        <v>593</v>
      </c>
      <c r="J94" s="1">
        <v>20</v>
      </c>
      <c r="K94" s="1">
        <v>50</v>
      </c>
      <c r="L94" s="1">
        <v>7</v>
      </c>
      <c r="M94" s="1">
        <v>20</v>
      </c>
      <c r="N94" t="s">
        <v>17</v>
      </c>
      <c r="O94" s="1">
        <v>5</v>
      </c>
      <c r="P94" s="1">
        <v>321</v>
      </c>
      <c r="Q94" s="1">
        <v>8</v>
      </c>
      <c r="R94" s="1">
        <v>30</v>
      </c>
      <c r="S94" s="1">
        <v>3</v>
      </c>
      <c r="T94" s="1">
        <v>20</v>
      </c>
      <c r="U94" s="11">
        <v>1</v>
      </c>
      <c r="V94" s="7" t="s">
        <v>17</v>
      </c>
      <c r="W94" s="11">
        <v>6</v>
      </c>
      <c r="X94" s="11">
        <v>19</v>
      </c>
      <c r="Y94" s="11">
        <v>61</v>
      </c>
      <c r="Z94" s="11">
        <v>22</v>
      </c>
    </row>
    <row r="95" spans="1:26" hidden="1" x14ac:dyDescent="0.25">
      <c r="A95" s="4" t="s">
        <v>136</v>
      </c>
      <c r="B95" s="4" t="s">
        <v>137</v>
      </c>
      <c r="C95" s="4">
        <f>COUNT(J95:T95)</f>
        <v>11</v>
      </c>
      <c r="D95" s="4">
        <f>AVERAGE(J95:T95)</f>
        <v>44</v>
      </c>
      <c r="E95" s="4" t="e">
        <f ca="1">LZ1(J95:T95)</f>
        <v>#REF!</v>
      </c>
      <c r="F95" s="4">
        <f>MIN(J95:T95)</f>
        <v>0</v>
      </c>
      <c r="G95" s="4">
        <f>MEDIAN(J95:T95)</f>
        <v>20</v>
      </c>
      <c r="H95" s="4">
        <f>SUM(J95:T95)</f>
        <v>484</v>
      </c>
      <c r="I95" t="s">
        <v>135</v>
      </c>
      <c r="J95" s="5">
        <v>20</v>
      </c>
      <c r="K95" s="5">
        <v>50</v>
      </c>
      <c r="L95" s="5">
        <v>7</v>
      </c>
      <c r="M95" s="5">
        <v>20</v>
      </c>
      <c r="N95" s="5">
        <v>0</v>
      </c>
      <c r="O95" s="5">
        <v>5</v>
      </c>
      <c r="P95" s="5">
        <v>321</v>
      </c>
      <c r="Q95" s="5">
        <v>8</v>
      </c>
      <c r="R95" s="5">
        <v>30</v>
      </c>
      <c r="S95" s="5">
        <v>3</v>
      </c>
      <c r="T95" s="5">
        <v>20</v>
      </c>
      <c r="U95" s="12">
        <v>1</v>
      </c>
      <c r="V95" s="12">
        <v>0</v>
      </c>
      <c r="W95" s="12">
        <v>6</v>
      </c>
      <c r="X95" s="12">
        <v>19</v>
      </c>
      <c r="Y95" s="12">
        <v>61</v>
      </c>
      <c r="Z95" s="12">
        <v>22</v>
      </c>
    </row>
    <row r="96" spans="1:26" x14ac:dyDescent="0.25">
      <c r="A96" s="2" t="s">
        <v>138</v>
      </c>
      <c r="B96" s="2"/>
    </row>
    <row r="97" spans="1:26" x14ac:dyDescent="0.25">
      <c r="A97" s="2" t="s">
        <v>139</v>
      </c>
      <c r="B97" s="2"/>
    </row>
    <row r="98" spans="1:26" x14ac:dyDescent="0.25">
      <c r="A98" t="s">
        <v>140</v>
      </c>
      <c r="B98" t="s">
        <v>1293</v>
      </c>
      <c r="C98" t="s">
        <v>519</v>
      </c>
      <c r="D98">
        <f>COUNTIF(J98:Z98,"si")</f>
        <v>8</v>
      </c>
      <c r="H98" t="s">
        <v>521</v>
      </c>
      <c r="I98">
        <f>COUNTIF(J98:Z98,"no")</f>
        <v>8</v>
      </c>
      <c r="J98" s="4" t="s">
        <v>521</v>
      </c>
      <c r="K98" s="4" t="s">
        <v>521</v>
      </c>
      <c r="L98" s="4" t="s">
        <v>521</v>
      </c>
      <c r="M98" s="4" t="s">
        <v>519</v>
      </c>
      <c r="N98" s="4" t="s">
        <v>519</v>
      </c>
      <c r="O98" s="4" t="s">
        <v>521</v>
      </c>
      <c r="P98" t="s">
        <v>17</v>
      </c>
      <c r="Q98" s="4" t="s">
        <v>521</v>
      </c>
      <c r="R98" s="4" t="s">
        <v>519</v>
      </c>
      <c r="S98" s="4" t="s">
        <v>521</v>
      </c>
      <c r="T98" s="4" t="s">
        <v>519</v>
      </c>
      <c r="U98" s="10" t="s">
        <v>521</v>
      </c>
      <c r="V98" s="10" t="s">
        <v>519</v>
      </c>
      <c r="W98" s="10" t="s">
        <v>521</v>
      </c>
      <c r="X98" s="10" t="s">
        <v>519</v>
      </c>
      <c r="Y98" s="10" t="s">
        <v>519</v>
      </c>
      <c r="Z98" s="10" t="s">
        <v>519</v>
      </c>
    </row>
    <row r="99" spans="1:26" hidden="1" x14ac:dyDescent="0.25">
      <c r="A99" s="4" t="s">
        <v>142</v>
      </c>
      <c r="B99" s="4" t="s">
        <v>143</v>
      </c>
      <c r="J99" s="4" t="s">
        <v>521</v>
      </c>
      <c r="K99" s="4" t="s">
        <v>521</v>
      </c>
      <c r="L99" s="4" t="s">
        <v>521</v>
      </c>
      <c r="M99" s="4" t="s">
        <v>519</v>
      </c>
      <c r="N99" s="4" t="s">
        <v>519</v>
      </c>
      <c r="O99" s="4" t="s">
        <v>521</v>
      </c>
      <c r="P99" s="4" t="s">
        <v>545</v>
      </c>
      <c r="Q99" s="4" t="s">
        <v>521</v>
      </c>
      <c r="R99" s="4" t="s">
        <v>519</v>
      </c>
      <c r="S99" s="4" t="s">
        <v>521</v>
      </c>
      <c r="T99" s="4" t="s">
        <v>519</v>
      </c>
      <c r="U99" s="10" t="s">
        <v>521</v>
      </c>
      <c r="V99" s="10" t="s">
        <v>519</v>
      </c>
      <c r="W99" s="10" t="s">
        <v>521</v>
      </c>
      <c r="X99" s="10" t="s">
        <v>519</v>
      </c>
      <c r="Y99" s="10" t="s">
        <v>519</v>
      </c>
      <c r="Z99" s="10" t="s">
        <v>519</v>
      </c>
    </row>
    <row r="100" spans="1:26" x14ac:dyDescent="0.25">
      <c r="A100" t="s">
        <v>145</v>
      </c>
      <c r="B100" t="s">
        <v>1294</v>
      </c>
      <c r="D100" s="1"/>
      <c r="H100" s="1"/>
      <c r="J100" t="s">
        <v>17</v>
      </c>
      <c r="K100" t="s">
        <v>17</v>
      </c>
      <c r="L100" t="s">
        <v>17</v>
      </c>
      <c r="M100" t="s">
        <v>17</v>
      </c>
      <c r="N100" t="s">
        <v>17</v>
      </c>
      <c r="O100" t="s">
        <v>17</v>
      </c>
      <c r="P100" t="s">
        <v>17</v>
      </c>
      <c r="Q100" t="s">
        <v>17</v>
      </c>
      <c r="R100" t="s">
        <v>17</v>
      </c>
      <c r="S100" t="s">
        <v>17</v>
      </c>
      <c r="T100" t="s">
        <v>17</v>
      </c>
      <c r="U100" s="7" t="s">
        <v>17</v>
      </c>
      <c r="V100" s="7" t="s">
        <v>17</v>
      </c>
      <c r="W100" s="7" t="s">
        <v>17</v>
      </c>
      <c r="X100" s="7" t="s">
        <v>17</v>
      </c>
      <c r="Y100" s="7" t="s">
        <v>17</v>
      </c>
      <c r="Z100" s="7" t="s">
        <v>17</v>
      </c>
    </row>
    <row r="101" spans="1:26" x14ac:dyDescent="0.25">
      <c r="B101" t="s">
        <v>147</v>
      </c>
      <c r="C101">
        <f>COUNT(J101:Z101)</f>
        <v>2</v>
      </c>
      <c r="D101" s="1"/>
      <c r="E101" t="e">
        <f ca="1">LZ95(J101:Z101)</f>
        <v>#REF!</v>
      </c>
      <c r="F101">
        <f>MIN(J101:T101)</f>
        <v>1</v>
      </c>
      <c r="G101">
        <f>MEDIAN(J101:T101)</f>
        <v>1</v>
      </c>
      <c r="H101" s="1">
        <f>SUM(J101:Z101)</f>
        <v>2</v>
      </c>
      <c r="L101">
        <v>1</v>
      </c>
      <c r="P101" s="24"/>
      <c r="U101" s="7">
        <v>1</v>
      </c>
      <c r="V101" s="7"/>
      <c r="W101" s="7"/>
      <c r="X101" s="7"/>
      <c r="Y101" s="7"/>
      <c r="Z101" s="7"/>
    </row>
    <row r="102" spans="1:26" x14ac:dyDescent="0.25">
      <c r="B102" t="s">
        <v>148</v>
      </c>
      <c r="C102">
        <f>COUNT(J102:Z102)</f>
        <v>11</v>
      </c>
      <c r="D102" s="1"/>
      <c r="E102" t="e">
        <f ca="1">LZ96(J102:Z102)</f>
        <v>#REF!</v>
      </c>
      <c r="F102">
        <f>MIN(J102:T102)</f>
        <v>1</v>
      </c>
      <c r="G102">
        <f>MEDIAN(J102:T102)</f>
        <v>1</v>
      </c>
      <c r="H102" s="1">
        <f>SUM(J102:Z102)</f>
        <v>11</v>
      </c>
      <c r="J102">
        <v>1</v>
      </c>
      <c r="M102">
        <v>1</v>
      </c>
      <c r="N102">
        <v>1</v>
      </c>
      <c r="O102">
        <v>1</v>
      </c>
      <c r="P102" s="24"/>
      <c r="R102">
        <v>1</v>
      </c>
      <c r="S102">
        <v>1</v>
      </c>
      <c r="T102">
        <v>1</v>
      </c>
      <c r="U102" s="7"/>
      <c r="V102" s="7">
        <v>1</v>
      </c>
      <c r="W102" s="7">
        <v>1</v>
      </c>
      <c r="X102" s="7">
        <v>1</v>
      </c>
      <c r="Y102" s="7">
        <v>1</v>
      </c>
      <c r="Z102" s="7"/>
    </row>
    <row r="103" spans="1:26" x14ac:dyDescent="0.25">
      <c r="B103" t="s">
        <v>149</v>
      </c>
      <c r="C103">
        <f>COUNT(J103:Z103)</f>
        <v>2</v>
      </c>
      <c r="D103" s="1"/>
      <c r="E103" t="e">
        <f ca="1">LZ97(J103:Z103)</f>
        <v>#REF!</v>
      </c>
      <c r="F103">
        <f>MIN(J103:T103)</f>
        <v>1</v>
      </c>
      <c r="G103">
        <f>MEDIAN(J103:T103)</f>
        <v>1</v>
      </c>
      <c r="H103" s="1">
        <f>SUM(J103:Z103)</f>
        <v>2</v>
      </c>
      <c r="K103">
        <v>1</v>
      </c>
      <c r="P103" s="24"/>
      <c r="U103" s="7"/>
      <c r="V103" s="7"/>
      <c r="W103" s="7"/>
      <c r="X103" s="7"/>
      <c r="Y103" s="7"/>
      <c r="Z103" s="7">
        <v>1</v>
      </c>
    </row>
    <row r="104" spans="1:26" x14ac:dyDescent="0.25">
      <c r="B104" t="s">
        <v>150</v>
      </c>
      <c r="C104">
        <f>COUNT(J104:Z104)</f>
        <v>1</v>
      </c>
      <c r="D104" s="1"/>
      <c r="E104" t="e">
        <f ca="1">LZ98(J104:Z104)</f>
        <v>#REF!</v>
      </c>
      <c r="F104">
        <f>MIN(J104:T104)</f>
        <v>1</v>
      </c>
      <c r="G104">
        <f>MEDIAN(J104:T104)</f>
        <v>1</v>
      </c>
      <c r="H104" s="1">
        <f>SUM(J104:Z104)</f>
        <v>1</v>
      </c>
      <c r="P104" s="24"/>
      <c r="Q104">
        <v>1</v>
      </c>
      <c r="U104" s="7"/>
      <c r="V104" s="7"/>
      <c r="W104" s="7"/>
      <c r="X104" s="7"/>
      <c r="Y104" s="7"/>
      <c r="Z104" s="7"/>
    </row>
    <row r="105" spans="1:26" hidden="1" x14ac:dyDescent="0.25">
      <c r="A105" s="4" t="s">
        <v>151</v>
      </c>
      <c r="B105" s="4" t="s">
        <v>1295</v>
      </c>
      <c r="H105" s="4"/>
      <c r="J105" s="4" t="s">
        <v>526</v>
      </c>
      <c r="K105" s="4" t="s">
        <v>578</v>
      </c>
      <c r="L105" s="4" t="s">
        <v>607</v>
      </c>
      <c r="M105" s="4" t="s">
        <v>526</v>
      </c>
      <c r="N105" s="4" t="s">
        <v>526</v>
      </c>
      <c r="O105" s="4" t="s">
        <v>526</v>
      </c>
      <c r="Q105" s="4" t="s">
        <v>748</v>
      </c>
      <c r="R105" s="4" t="s">
        <v>526</v>
      </c>
      <c r="S105" s="4" t="s">
        <v>526</v>
      </c>
      <c r="T105" s="4" t="s">
        <v>526</v>
      </c>
      <c r="U105" s="10" t="s">
        <v>607</v>
      </c>
      <c r="V105" s="10" t="s">
        <v>526</v>
      </c>
      <c r="W105" s="10" t="s">
        <v>526</v>
      </c>
      <c r="X105" s="10" t="s">
        <v>526</v>
      </c>
      <c r="Y105" s="10" t="s">
        <v>526</v>
      </c>
      <c r="Z105" s="10" t="s">
        <v>578</v>
      </c>
    </row>
    <row r="106" spans="1:26" x14ac:dyDescent="0.25">
      <c r="A106" s="2" t="s">
        <v>153</v>
      </c>
      <c r="B106" s="2"/>
    </row>
    <row r="107" spans="1:26" x14ac:dyDescent="0.25">
      <c r="A107" t="s">
        <v>154</v>
      </c>
      <c r="B107" t="s">
        <v>1296</v>
      </c>
      <c r="C107" t="s">
        <v>17</v>
      </c>
      <c r="J107" t="s">
        <v>17</v>
      </c>
      <c r="K107" t="s">
        <v>17</v>
      </c>
      <c r="L107" t="s">
        <v>17</v>
      </c>
      <c r="M107" t="s">
        <v>17</v>
      </c>
      <c r="N107" t="s">
        <v>17</v>
      </c>
      <c r="O107" t="s">
        <v>17</v>
      </c>
      <c r="P107" t="s">
        <v>17</v>
      </c>
      <c r="Q107" t="s">
        <v>17</v>
      </c>
      <c r="R107" t="s">
        <v>17</v>
      </c>
      <c r="S107" t="s">
        <v>17</v>
      </c>
      <c r="T107" t="s">
        <v>17</v>
      </c>
      <c r="U107" t="s">
        <v>17</v>
      </c>
    </row>
    <row r="108" spans="1:26" x14ac:dyDescent="0.25">
      <c r="B108" t="s">
        <v>156</v>
      </c>
      <c r="C108">
        <f>COUNT(J108:Z108)</f>
        <v>9</v>
      </c>
      <c r="D108" s="1"/>
      <c r="E108" t="e">
        <f ca="1">LZ102(J108:Z108)</f>
        <v>#REF!</v>
      </c>
      <c r="F108">
        <f>MIN(J108:T108)</f>
        <v>1</v>
      </c>
      <c r="G108">
        <f>MEDIAN(J108:T108)</f>
        <v>1</v>
      </c>
      <c r="H108" s="1">
        <f>SUM(J108:Z108)</f>
        <v>9</v>
      </c>
      <c r="J108">
        <v>1</v>
      </c>
      <c r="N108">
        <v>1</v>
      </c>
      <c r="P108" s="24"/>
      <c r="Q108">
        <v>1</v>
      </c>
      <c r="S108">
        <v>1</v>
      </c>
      <c r="T108">
        <v>1</v>
      </c>
      <c r="U108" s="7"/>
      <c r="V108" s="7"/>
      <c r="W108" s="7">
        <v>1</v>
      </c>
      <c r="X108" s="7">
        <v>1</v>
      </c>
      <c r="Y108" s="7">
        <v>1</v>
      </c>
      <c r="Z108" s="7">
        <v>1</v>
      </c>
    </row>
    <row r="109" spans="1:26" x14ac:dyDescent="0.25">
      <c r="B109" t="s">
        <v>157</v>
      </c>
      <c r="C109">
        <f>COUNT(J109:Z109)</f>
        <v>12</v>
      </c>
      <c r="D109" s="1"/>
      <c r="E109" t="e">
        <f ca="1">LZ103(J109:Z109)</f>
        <v>#REF!</v>
      </c>
      <c r="F109">
        <f>MIN(J109:T109)</f>
        <v>1</v>
      </c>
      <c r="G109">
        <f>MEDIAN(J109:T109)</f>
        <v>1</v>
      </c>
      <c r="H109" s="1">
        <f>SUM(J109:Z109)</f>
        <v>12</v>
      </c>
      <c r="J109">
        <v>1</v>
      </c>
      <c r="K109">
        <v>1</v>
      </c>
      <c r="N109">
        <v>1</v>
      </c>
      <c r="P109" s="24"/>
      <c r="Q109">
        <v>1</v>
      </c>
      <c r="R109">
        <v>1</v>
      </c>
      <c r="S109">
        <v>1</v>
      </c>
      <c r="T109">
        <v>1</v>
      </c>
      <c r="U109" s="7">
        <v>1</v>
      </c>
      <c r="V109" s="7">
        <v>1</v>
      </c>
      <c r="W109" s="7">
        <v>1</v>
      </c>
      <c r="X109" s="7"/>
      <c r="Y109" s="7">
        <v>1</v>
      </c>
      <c r="Z109" s="7">
        <v>1</v>
      </c>
    </row>
    <row r="110" spans="1:26" x14ac:dyDescent="0.25">
      <c r="B110" t="s">
        <v>158</v>
      </c>
      <c r="C110">
        <f>COUNT(J110:Z110)</f>
        <v>12</v>
      </c>
      <c r="D110" s="1"/>
      <c r="E110" t="e">
        <f ca="1">LZ104(J110:Z110)</f>
        <v>#REF!</v>
      </c>
      <c r="F110">
        <f>MIN(J110:T110)</f>
        <v>1</v>
      </c>
      <c r="G110">
        <f>MEDIAN(J110:T110)</f>
        <v>1</v>
      </c>
      <c r="H110" s="1">
        <f>SUM(J110:Z110)</f>
        <v>12</v>
      </c>
      <c r="J110">
        <v>1</v>
      </c>
      <c r="K110">
        <v>1</v>
      </c>
      <c r="N110">
        <v>1</v>
      </c>
      <c r="P110" s="24"/>
      <c r="Q110">
        <v>1</v>
      </c>
      <c r="S110">
        <v>1</v>
      </c>
      <c r="T110">
        <v>1</v>
      </c>
      <c r="U110" s="7">
        <v>1</v>
      </c>
      <c r="V110" s="7">
        <v>1</v>
      </c>
      <c r="W110" s="7">
        <v>1</v>
      </c>
      <c r="X110" s="7">
        <v>1</v>
      </c>
      <c r="Y110" s="7">
        <v>1</v>
      </c>
      <c r="Z110" s="7">
        <v>1</v>
      </c>
    </row>
    <row r="111" spans="1:26" x14ac:dyDescent="0.25">
      <c r="B111" t="s">
        <v>159</v>
      </c>
      <c r="C111">
        <f>COUNT(J111:Z111)</f>
        <v>7</v>
      </c>
      <c r="D111" s="1"/>
      <c r="E111" t="e">
        <f ca="1">LZ105(J111:Z111)</f>
        <v>#REF!</v>
      </c>
      <c r="F111">
        <f>MIN(J111:T111)</f>
        <v>1</v>
      </c>
      <c r="G111">
        <f>MEDIAN(J111:T111)</f>
        <v>1</v>
      </c>
      <c r="H111" s="1">
        <f>SUM(J111:Z111)</f>
        <v>7</v>
      </c>
      <c r="K111">
        <v>1</v>
      </c>
      <c r="N111">
        <v>1</v>
      </c>
      <c r="P111" s="24"/>
      <c r="Q111">
        <v>1</v>
      </c>
      <c r="S111">
        <v>1</v>
      </c>
      <c r="U111" s="7"/>
      <c r="V111" s="7"/>
      <c r="W111" s="7"/>
      <c r="X111" s="7">
        <v>1</v>
      </c>
      <c r="Y111" s="7">
        <v>1</v>
      </c>
      <c r="Z111" s="7">
        <v>1</v>
      </c>
    </row>
    <row r="112" spans="1:26" x14ac:dyDescent="0.25">
      <c r="B112" t="s">
        <v>160</v>
      </c>
      <c r="C112">
        <f t="shared" ref="C112:C116" si="8">COUNT(J112:Z112)</f>
        <v>4</v>
      </c>
      <c r="D112" s="1"/>
      <c r="E112" t="e">
        <f t="shared" ref="E112:E116" ca="1" si="9">LZ106(J112:Z112)</f>
        <v>#REF!</v>
      </c>
      <c r="F112">
        <f t="shared" ref="F112:F116" si="10">MIN(J112:T112)</f>
        <v>1</v>
      </c>
      <c r="G112">
        <f t="shared" ref="G112:G116" si="11">MEDIAN(J112:T112)</f>
        <v>1</v>
      </c>
      <c r="H112" s="1">
        <f t="shared" ref="H112:H116" si="12">SUM(J112:Z112)</f>
        <v>4</v>
      </c>
      <c r="J112">
        <v>1</v>
      </c>
      <c r="P112" s="24"/>
      <c r="Q112">
        <v>1</v>
      </c>
      <c r="S112">
        <v>1</v>
      </c>
      <c r="U112" s="7"/>
      <c r="V112" s="7"/>
      <c r="W112" s="7"/>
      <c r="X112" s="7"/>
      <c r="Y112" s="7"/>
      <c r="Z112" s="7">
        <v>1</v>
      </c>
    </row>
    <row r="113" spans="1:26" x14ac:dyDescent="0.25">
      <c r="B113" t="s">
        <v>161</v>
      </c>
      <c r="C113">
        <f t="shared" si="8"/>
        <v>8</v>
      </c>
      <c r="D113" s="1"/>
      <c r="E113" t="e">
        <f t="shared" ca="1" si="9"/>
        <v>#REF!</v>
      </c>
      <c r="F113">
        <f t="shared" si="10"/>
        <v>1</v>
      </c>
      <c r="G113">
        <f t="shared" si="11"/>
        <v>1</v>
      </c>
      <c r="H113" s="1">
        <f t="shared" si="12"/>
        <v>8</v>
      </c>
      <c r="J113">
        <v>1</v>
      </c>
      <c r="K113">
        <v>1</v>
      </c>
      <c r="P113" s="24"/>
      <c r="Q113">
        <v>1</v>
      </c>
      <c r="R113">
        <v>1</v>
      </c>
      <c r="S113">
        <v>1</v>
      </c>
      <c r="T113">
        <v>1</v>
      </c>
      <c r="U113" s="7"/>
      <c r="V113" s="7"/>
      <c r="W113" s="7"/>
      <c r="X113" s="7">
        <v>1</v>
      </c>
      <c r="Y113" s="7">
        <v>1</v>
      </c>
      <c r="Z113" s="7"/>
    </row>
    <row r="114" spans="1:26" x14ac:dyDescent="0.25">
      <c r="B114" t="s">
        <v>162</v>
      </c>
      <c r="C114">
        <f t="shared" si="8"/>
        <v>10</v>
      </c>
      <c r="D114" s="1"/>
      <c r="E114" t="e">
        <f t="shared" ca="1" si="9"/>
        <v>#REF!</v>
      </c>
      <c r="F114">
        <f t="shared" si="10"/>
        <v>1</v>
      </c>
      <c r="G114">
        <f t="shared" si="11"/>
        <v>1</v>
      </c>
      <c r="H114" s="1">
        <f t="shared" si="12"/>
        <v>10</v>
      </c>
      <c r="J114">
        <v>1</v>
      </c>
      <c r="N114">
        <v>1</v>
      </c>
      <c r="O114">
        <v>1</v>
      </c>
      <c r="P114" s="24"/>
      <c r="R114">
        <v>1</v>
      </c>
      <c r="U114" s="7">
        <v>1</v>
      </c>
      <c r="V114" s="7">
        <v>1</v>
      </c>
      <c r="W114" s="7">
        <v>1</v>
      </c>
      <c r="X114" s="7">
        <v>1</v>
      </c>
      <c r="Y114" s="7">
        <v>1</v>
      </c>
      <c r="Z114" s="7">
        <v>1</v>
      </c>
    </row>
    <row r="115" spans="1:26" x14ac:dyDescent="0.25">
      <c r="B115" t="s">
        <v>163</v>
      </c>
      <c r="C115">
        <f t="shared" si="8"/>
        <v>10</v>
      </c>
      <c r="D115" s="1"/>
      <c r="E115" t="e">
        <f t="shared" ca="1" si="9"/>
        <v>#REF!</v>
      </c>
      <c r="F115">
        <f t="shared" si="10"/>
        <v>1</v>
      </c>
      <c r="G115">
        <f t="shared" si="11"/>
        <v>1</v>
      </c>
      <c r="H115" s="1">
        <f t="shared" si="12"/>
        <v>10</v>
      </c>
      <c r="J115">
        <v>1</v>
      </c>
      <c r="K115">
        <v>1</v>
      </c>
      <c r="M115">
        <v>1</v>
      </c>
      <c r="P115" s="24"/>
      <c r="Q115">
        <v>1</v>
      </c>
      <c r="S115">
        <v>1</v>
      </c>
      <c r="U115" s="7">
        <v>1</v>
      </c>
      <c r="V115" s="7">
        <v>1</v>
      </c>
      <c r="W115" s="7">
        <v>1</v>
      </c>
      <c r="X115" s="7"/>
      <c r="Y115" s="7">
        <v>1</v>
      </c>
      <c r="Z115" s="7">
        <v>1</v>
      </c>
    </row>
    <row r="116" spans="1:26" x14ac:dyDescent="0.25">
      <c r="B116" t="s">
        <v>125</v>
      </c>
      <c r="C116">
        <f t="shared" si="8"/>
        <v>0</v>
      </c>
      <c r="D116" s="1"/>
      <c r="E116" t="e">
        <f t="shared" ca="1" si="9"/>
        <v>#REF!</v>
      </c>
      <c r="F116">
        <f t="shared" si="10"/>
        <v>0</v>
      </c>
      <c r="G116" t="e">
        <f t="shared" si="11"/>
        <v>#NUM!</v>
      </c>
      <c r="H116" s="1">
        <f t="shared" si="12"/>
        <v>0</v>
      </c>
      <c r="L116" t="s">
        <v>584</v>
      </c>
      <c r="P116" s="24"/>
      <c r="U116" s="7" t="s">
        <v>930</v>
      </c>
      <c r="V116" s="7"/>
      <c r="W116" s="7"/>
      <c r="X116" s="7"/>
      <c r="Y116" s="7"/>
      <c r="Z116" s="7"/>
    </row>
    <row r="117" spans="1:26" hidden="1" x14ac:dyDescent="0.25">
      <c r="A117" s="4" t="s">
        <v>164</v>
      </c>
      <c r="B117" s="4" t="s">
        <v>165</v>
      </c>
    </row>
    <row r="118" spans="1:26" x14ac:dyDescent="0.25">
      <c r="A118" s="2" t="s">
        <v>167</v>
      </c>
      <c r="B118" s="2"/>
    </row>
    <row r="119" spans="1:26" x14ac:dyDescent="0.25">
      <c r="A119" t="s">
        <v>168</v>
      </c>
      <c r="B119" t="s">
        <v>169</v>
      </c>
      <c r="C119" t="s">
        <v>519</v>
      </c>
      <c r="D119">
        <f>COUNTIF(J119:Z119,"si")</f>
        <v>14</v>
      </c>
      <c r="H119" t="s">
        <v>521</v>
      </c>
      <c r="I119">
        <f>COUNTIF(J119:Z119,"no")</f>
        <v>2</v>
      </c>
      <c r="J119" s="4" t="s">
        <v>519</v>
      </c>
      <c r="K119" s="4" t="s">
        <v>519</v>
      </c>
      <c r="L119" s="4" t="s">
        <v>519</v>
      </c>
      <c r="M119" s="4" t="s">
        <v>519</v>
      </c>
      <c r="N119" s="4" t="s">
        <v>519</v>
      </c>
      <c r="O119" s="4" t="s">
        <v>519</v>
      </c>
      <c r="P119" s="24" t="s">
        <v>17</v>
      </c>
      <c r="Q119" s="4" t="s">
        <v>519</v>
      </c>
      <c r="R119" s="4" t="s">
        <v>519</v>
      </c>
      <c r="S119" s="4" t="s">
        <v>521</v>
      </c>
      <c r="T119" s="4" t="s">
        <v>519</v>
      </c>
      <c r="U119" s="10" t="s">
        <v>519</v>
      </c>
      <c r="V119" s="10" t="s">
        <v>519</v>
      </c>
      <c r="W119" s="10" t="s">
        <v>519</v>
      </c>
      <c r="X119" s="10" t="s">
        <v>521</v>
      </c>
      <c r="Y119" s="10" t="s">
        <v>519</v>
      </c>
      <c r="Z119" s="10" t="s">
        <v>519</v>
      </c>
    </row>
    <row r="120" spans="1:26" hidden="1" x14ac:dyDescent="0.25">
      <c r="A120" s="4" t="s">
        <v>170</v>
      </c>
      <c r="B120" s="4" t="s">
        <v>171</v>
      </c>
      <c r="J120" s="4" t="s">
        <v>519</v>
      </c>
      <c r="K120" s="4" t="s">
        <v>519</v>
      </c>
      <c r="L120" s="4" t="s">
        <v>519</v>
      </c>
      <c r="M120" s="4" t="s">
        <v>519</v>
      </c>
      <c r="N120" s="4" t="s">
        <v>519</v>
      </c>
      <c r="O120" s="4" t="s">
        <v>519</v>
      </c>
      <c r="P120" s="4" t="s">
        <v>545</v>
      </c>
      <c r="Q120" s="4" t="s">
        <v>519</v>
      </c>
      <c r="R120" s="4" t="s">
        <v>519</v>
      </c>
      <c r="S120" s="4" t="s">
        <v>521</v>
      </c>
      <c r="T120" s="4" t="s">
        <v>519</v>
      </c>
      <c r="U120" s="10" t="s">
        <v>519</v>
      </c>
      <c r="V120" s="10" t="s">
        <v>519</v>
      </c>
      <c r="W120" s="10" t="s">
        <v>519</v>
      </c>
      <c r="X120" s="10" t="s">
        <v>521</v>
      </c>
      <c r="Y120" s="10" t="s">
        <v>519</v>
      </c>
      <c r="Z120" s="10" t="s">
        <v>519</v>
      </c>
    </row>
    <row r="121" spans="1:26" x14ac:dyDescent="0.25">
      <c r="A121" t="s">
        <v>172</v>
      </c>
      <c r="B121" t="s">
        <v>173</v>
      </c>
      <c r="C121" t="s">
        <v>17</v>
      </c>
      <c r="J121" t="s">
        <v>17</v>
      </c>
      <c r="K121" t="s">
        <v>17</v>
      </c>
      <c r="L121" t="s">
        <v>17</v>
      </c>
      <c r="M121" t="s">
        <v>17</v>
      </c>
      <c r="N121" t="s">
        <v>17</v>
      </c>
      <c r="O121" t="s">
        <v>17</v>
      </c>
      <c r="P121" t="s">
        <v>17</v>
      </c>
      <c r="Q121" t="s">
        <v>17</v>
      </c>
      <c r="R121" t="s">
        <v>17</v>
      </c>
      <c r="S121" t="s">
        <v>17</v>
      </c>
      <c r="T121" t="s">
        <v>17</v>
      </c>
      <c r="U121" t="s">
        <v>17</v>
      </c>
    </row>
    <row r="122" spans="1:26" x14ac:dyDescent="0.25">
      <c r="B122" t="s">
        <v>174</v>
      </c>
      <c r="C122">
        <f>COUNT(J122:Z122)</f>
        <v>15</v>
      </c>
      <c r="D122" s="1"/>
      <c r="E122" t="e">
        <f ca="1">LZ116(J122:Z122)</f>
        <v>#REF!</v>
      </c>
      <c r="F122">
        <f>MIN(J122:T122)</f>
        <v>1</v>
      </c>
      <c r="G122">
        <f>MEDIAN(J122:T122)</f>
        <v>1</v>
      </c>
      <c r="H122" s="1">
        <f>SUM(J122:Z122)</f>
        <v>15</v>
      </c>
      <c r="J122">
        <v>1</v>
      </c>
      <c r="L122">
        <v>1</v>
      </c>
      <c r="M122">
        <v>1</v>
      </c>
      <c r="N122">
        <v>1</v>
      </c>
      <c r="O122">
        <v>1</v>
      </c>
      <c r="P122" s="24"/>
      <c r="Q122">
        <v>1</v>
      </c>
      <c r="R122">
        <v>1</v>
      </c>
      <c r="S122">
        <v>1</v>
      </c>
      <c r="T122">
        <v>1</v>
      </c>
      <c r="U122" s="7">
        <v>1</v>
      </c>
      <c r="V122" s="7">
        <v>1</v>
      </c>
      <c r="W122" s="7">
        <v>1</v>
      </c>
      <c r="X122" s="7">
        <v>1</v>
      </c>
      <c r="Y122" s="7">
        <v>1</v>
      </c>
      <c r="Z122" s="7">
        <v>1</v>
      </c>
    </row>
    <row r="123" spans="1:26" x14ac:dyDescent="0.25">
      <c r="B123" t="s">
        <v>175</v>
      </c>
      <c r="C123">
        <f>COUNT(J123:Z123)</f>
        <v>15</v>
      </c>
      <c r="D123" s="1"/>
      <c r="E123" t="e">
        <f ca="1">LZ117(J123:Z123)</f>
        <v>#REF!</v>
      </c>
      <c r="F123">
        <f>MIN(J123:T123)</f>
        <v>1</v>
      </c>
      <c r="G123">
        <f>MEDIAN(J123:T123)</f>
        <v>1</v>
      </c>
      <c r="H123" s="1">
        <f>SUM(J123:Z123)</f>
        <v>15</v>
      </c>
      <c r="J123">
        <v>1</v>
      </c>
      <c r="K123">
        <v>1</v>
      </c>
      <c r="L123">
        <v>1</v>
      </c>
      <c r="M123">
        <v>1</v>
      </c>
      <c r="N123">
        <v>1</v>
      </c>
      <c r="P123" s="24"/>
      <c r="Q123">
        <v>1</v>
      </c>
      <c r="R123">
        <v>1</v>
      </c>
      <c r="S123">
        <v>1</v>
      </c>
      <c r="T123">
        <v>1</v>
      </c>
      <c r="U123" s="7">
        <v>1</v>
      </c>
      <c r="V123" s="7">
        <v>1</v>
      </c>
      <c r="W123" s="7">
        <v>1</v>
      </c>
      <c r="X123" s="7">
        <v>1</v>
      </c>
      <c r="Y123" s="7">
        <v>1</v>
      </c>
      <c r="Z123" s="7">
        <v>1</v>
      </c>
    </row>
    <row r="124" spans="1:26" x14ac:dyDescent="0.25">
      <c r="B124" t="s">
        <v>176</v>
      </c>
      <c r="C124">
        <f>COUNT(J124:Z124)</f>
        <v>11</v>
      </c>
      <c r="D124" s="1"/>
      <c r="E124" t="e">
        <f ca="1">LZ118(J124:Z124)</f>
        <v>#REF!</v>
      </c>
      <c r="F124">
        <f>MIN(J124:T124)</f>
        <v>1</v>
      </c>
      <c r="G124">
        <f>MEDIAN(J124:T124)</f>
        <v>1</v>
      </c>
      <c r="H124" s="1">
        <f>SUM(J124:Z124)</f>
        <v>11</v>
      </c>
      <c r="J124">
        <v>1</v>
      </c>
      <c r="L124">
        <v>1</v>
      </c>
      <c r="M124">
        <v>1</v>
      </c>
      <c r="O124">
        <v>1</v>
      </c>
      <c r="P124" s="24"/>
      <c r="S124">
        <v>1</v>
      </c>
      <c r="T124">
        <v>1</v>
      </c>
      <c r="U124" s="7">
        <v>1</v>
      </c>
      <c r="V124" s="7">
        <v>1</v>
      </c>
      <c r="W124" s="7"/>
      <c r="X124" s="7">
        <v>1</v>
      </c>
      <c r="Y124" s="7">
        <v>1</v>
      </c>
      <c r="Z124" s="7">
        <v>1</v>
      </c>
    </row>
    <row r="125" spans="1:26" x14ac:dyDescent="0.25">
      <c r="B125" t="s">
        <v>177</v>
      </c>
      <c r="C125">
        <f>COUNT(J125:Z125)</f>
        <v>4</v>
      </c>
      <c r="D125" s="1"/>
      <c r="E125" t="e">
        <f ca="1">LZ119(J125:Z125)</f>
        <v>#REF!</v>
      </c>
      <c r="F125">
        <f>MIN(J125:T125)</f>
        <v>1</v>
      </c>
      <c r="G125">
        <f>MEDIAN(J125:T125)</f>
        <v>1</v>
      </c>
      <c r="H125" s="1">
        <f>SUM(J125:Z125)</f>
        <v>4</v>
      </c>
      <c r="K125">
        <v>1</v>
      </c>
      <c r="M125">
        <v>1</v>
      </c>
      <c r="P125" s="24"/>
      <c r="S125">
        <v>1</v>
      </c>
      <c r="U125" s="7"/>
      <c r="V125" s="7"/>
      <c r="W125" s="7"/>
      <c r="X125" s="7"/>
      <c r="Y125" s="7"/>
      <c r="Z125" s="7">
        <v>1</v>
      </c>
    </row>
    <row r="126" spans="1:26" x14ac:dyDescent="0.25">
      <c r="B126" t="s">
        <v>178</v>
      </c>
      <c r="C126">
        <f t="shared" ref="C126:C130" si="13">COUNT(J126:Z126)</f>
        <v>10</v>
      </c>
      <c r="D126" s="1"/>
      <c r="E126" t="e">
        <f t="shared" ref="E126:E130" ca="1" si="14">LZ120(J126:Z126)</f>
        <v>#REF!</v>
      </c>
      <c r="F126">
        <f t="shared" ref="F126:F130" si="15">MIN(J126:T126)</f>
        <v>1</v>
      </c>
      <c r="G126">
        <f t="shared" ref="G126:G130" si="16">MEDIAN(J126:T126)</f>
        <v>1</v>
      </c>
      <c r="H126" s="1">
        <f t="shared" ref="H126:H130" si="17">SUM(J126:Z126)</f>
        <v>10</v>
      </c>
      <c r="J126">
        <v>1</v>
      </c>
      <c r="K126">
        <v>1</v>
      </c>
      <c r="L126">
        <v>1</v>
      </c>
      <c r="O126">
        <v>1</v>
      </c>
      <c r="P126" s="24"/>
      <c r="S126">
        <v>1</v>
      </c>
      <c r="T126">
        <v>1</v>
      </c>
      <c r="U126" s="7"/>
      <c r="V126" s="7">
        <v>1</v>
      </c>
      <c r="W126" s="7"/>
      <c r="X126" s="7">
        <v>1</v>
      </c>
      <c r="Y126" s="7">
        <v>1</v>
      </c>
      <c r="Z126" s="7">
        <v>1</v>
      </c>
    </row>
    <row r="127" spans="1:26" x14ac:dyDescent="0.25">
      <c r="B127" t="s">
        <v>179</v>
      </c>
      <c r="C127">
        <f t="shared" si="13"/>
        <v>12</v>
      </c>
      <c r="D127" s="1"/>
      <c r="E127" t="e">
        <f t="shared" ca="1" si="14"/>
        <v>#REF!</v>
      </c>
      <c r="F127">
        <f t="shared" si="15"/>
        <v>1</v>
      </c>
      <c r="G127">
        <f t="shared" si="16"/>
        <v>1</v>
      </c>
      <c r="H127" s="1">
        <f t="shared" si="17"/>
        <v>12</v>
      </c>
      <c r="J127">
        <v>1</v>
      </c>
      <c r="K127">
        <v>1</v>
      </c>
      <c r="L127">
        <v>1</v>
      </c>
      <c r="M127">
        <v>1</v>
      </c>
      <c r="N127">
        <v>1</v>
      </c>
      <c r="O127">
        <v>1</v>
      </c>
      <c r="P127" s="24"/>
      <c r="S127">
        <v>1</v>
      </c>
      <c r="T127">
        <v>1</v>
      </c>
      <c r="U127" s="7">
        <v>1</v>
      </c>
      <c r="V127" s="7"/>
      <c r="W127" s="7">
        <v>1</v>
      </c>
      <c r="X127" s="7"/>
      <c r="Y127" s="7">
        <v>1</v>
      </c>
      <c r="Z127" s="7">
        <v>1</v>
      </c>
    </row>
    <row r="128" spans="1:26" x14ac:dyDescent="0.25">
      <c r="B128" t="s">
        <v>180</v>
      </c>
      <c r="C128">
        <f t="shared" si="13"/>
        <v>8</v>
      </c>
      <c r="D128" s="1"/>
      <c r="E128" t="e">
        <f t="shared" ca="1" si="14"/>
        <v>#REF!</v>
      </c>
      <c r="F128">
        <f t="shared" si="15"/>
        <v>1</v>
      </c>
      <c r="G128">
        <f t="shared" si="16"/>
        <v>1</v>
      </c>
      <c r="H128" s="1">
        <f t="shared" si="17"/>
        <v>8</v>
      </c>
      <c r="J128">
        <v>1</v>
      </c>
      <c r="N128">
        <v>1</v>
      </c>
      <c r="O128">
        <v>1</v>
      </c>
      <c r="P128" s="24"/>
      <c r="U128" s="7">
        <v>1</v>
      </c>
      <c r="V128" s="7">
        <v>1</v>
      </c>
      <c r="W128" s="7">
        <v>1</v>
      </c>
      <c r="X128" s="7">
        <v>1</v>
      </c>
      <c r="Y128" s="7"/>
      <c r="Z128" s="7">
        <v>1</v>
      </c>
    </row>
    <row r="129" spans="1:26" x14ac:dyDescent="0.25">
      <c r="B129" t="s">
        <v>181</v>
      </c>
      <c r="C129">
        <f t="shared" si="13"/>
        <v>7</v>
      </c>
      <c r="D129" s="1"/>
      <c r="E129" t="e">
        <f t="shared" ca="1" si="14"/>
        <v>#REF!</v>
      </c>
      <c r="F129">
        <f t="shared" si="15"/>
        <v>1</v>
      </c>
      <c r="G129">
        <f t="shared" si="16"/>
        <v>1</v>
      </c>
      <c r="H129" s="1">
        <f t="shared" si="17"/>
        <v>7</v>
      </c>
      <c r="L129">
        <v>1</v>
      </c>
      <c r="O129">
        <v>1</v>
      </c>
      <c r="P129" s="24"/>
      <c r="S129">
        <v>1</v>
      </c>
      <c r="U129" s="7">
        <v>1</v>
      </c>
      <c r="V129" s="7">
        <v>1</v>
      </c>
      <c r="W129" s="7">
        <v>1</v>
      </c>
      <c r="X129" s="7"/>
      <c r="Y129" s="7"/>
      <c r="Z129" s="7">
        <v>1</v>
      </c>
    </row>
    <row r="130" spans="1:26" x14ac:dyDescent="0.25">
      <c r="B130" t="s">
        <v>182</v>
      </c>
      <c r="C130">
        <f t="shared" si="13"/>
        <v>6</v>
      </c>
      <c r="D130" s="1"/>
      <c r="E130" t="e">
        <f t="shared" ca="1" si="14"/>
        <v>#REF!</v>
      </c>
      <c r="F130">
        <f t="shared" si="15"/>
        <v>1</v>
      </c>
      <c r="G130">
        <f t="shared" si="16"/>
        <v>1</v>
      </c>
      <c r="H130" s="1">
        <f t="shared" si="17"/>
        <v>6</v>
      </c>
      <c r="O130">
        <v>1</v>
      </c>
      <c r="P130" s="24"/>
      <c r="S130">
        <v>1</v>
      </c>
      <c r="U130" s="7">
        <v>1</v>
      </c>
      <c r="V130" s="7">
        <v>1</v>
      </c>
      <c r="W130" s="7"/>
      <c r="X130" s="7"/>
      <c r="Y130" s="7">
        <v>1</v>
      </c>
      <c r="Z130" s="7">
        <v>1</v>
      </c>
    </row>
    <row r="131" spans="1:26" x14ac:dyDescent="0.25">
      <c r="B131" t="s">
        <v>183</v>
      </c>
      <c r="C131">
        <f t="shared" ref="C131:C133" si="18">COUNT(J131:Z131)</f>
        <v>5</v>
      </c>
      <c r="D131" s="1"/>
      <c r="E131" t="e">
        <f t="shared" ref="E131:E133" ca="1" si="19">LZ125(J131:Z131)</f>
        <v>#REF!</v>
      </c>
      <c r="F131">
        <f t="shared" ref="F131:F133" si="20">MIN(J131:T131)</f>
        <v>1</v>
      </c>
      <c r="G131">
        <f t="shared" ref="G131:G133" si="21">MEDIAN(J131:T131)</f>
        <v>1</v>
      </c>
      <c r="H131" s="1">
        <f t="shared" ref="H131:H133" si="22">SUM(J131:Z131)</f>
        <v>5</v>
      </c>
      <c r="K131">
        <v>1</v>
      </c>
      <c r="O131">
        <v>1</v>
      </c>
      <c r="P131" s="24"/>
      <c r="U131" s="7">
        <v>1</v>
      </c>
      <c r="V131" s="7">
        <v>1</v>
      </c>
      <c r="W131" s="7"/>
      <c r="X131" s="7"/>
      <c r="Y131" s="7"/>
      <c r="Z131" s="7">
        <v>1</v>
      </c>
    </row>
    <row r="132" spans="1:26" x14ac:dyDescent="0.25">
      <c r="B132" t="s">
        <v>184</v>
      </c>
      <c r="C132">
        <f t="shared" si="18"/>
        <v>16</v>
      </c>
      <c r="D132" s="1"/>
      <c r="E132" t="e">
        <f t="shared" ca="1" si="19"/>
        <v>#REF!</v>
      </c>
      <c r="F132">
        <f t="shared" si="20"/>
        <v>1</v>
      </c>
      <c r="G132">
        <f t="shared" si="21"/>
        <v>1</v>
      </c>
      <c r="H132" s="1">
        <f t="shared" si="22"/>
        <v>16</v>
      </c>
      <c r="J132">
        <v>1</v>
      </c>
      <c r="K132">
        <v>1</v>
      </c>
      <c r="L132">
        <v>1</v>
      </c>
      <c r="M132">
        <v>1</v>
      </c>
      <c r="N132">
        <v>1</v>
      </c>
      <c r="O132">
        <v>1</v>
      </c>
      <c r="P132" s="24"/>
      <c r="Q132">
        <v>1</v>
      </c>
      <c r="R132">
        <v>1</v>
      </c>
      <c r="S132">
        <v>1</v>
      </c>
      <c r="T132">
        <v>1</v>
      </c>
      <c r="U132" s="7">
        <v>1</v>
      </c>
      <c r="V132" s="7">
        <v>1</v>
      </c>
      <c r="W132" s="7">
        <v>1</v>
      </c>
      <c r="X132" s="7">
        <v>1</v>
      </c>
      <c r="Y132" s="7">
        <v>1</v>
      </c>
      <c r="Z132" s="7">
        <v>1</v>
      </c>
    </row>
    <row r="133" spans="1:26" x14ac:dyDescent="0.25">
      <c r="B133" t="s">
        <v>125</v>
      </c>
      <c r="C133">
        <f t="shared" si="18"/>
        <v>0</v>
      </c>
      <c r="D133" s="1"/>
      <c r="E133" t="e">
        <f t="shared" ca="1" si="19"/>
        <v>#REF!</v>
      </c>
      <c r="F133">
        <f t="shared" si="20"/>
        <v>0</v>
      </c>
      <c r="G133" t="e">
        <f t="shared" si="21"/>
        <v>#NUM!</v>
      </c>
      <c r="H133" s="1">
        <f t="shared" si="22"/>
        <v>0</v>
      </c>
      <c r="M133" t="s">
        <v>618</v>
      </c>
      <c r="P133" s="24"/>
      <c r="T133" t="s">
        <v>814</v>
      </c>
      <c r="U133" s="7"/>
      <c r="V133" s="7"/>
      <c r="W133" s="7"/>
      <c r="X133" s="7" t="s">
        <v>945</v>
      </c>
      <c r="Y133" s="7" t="s">
        <v>946</v>
      </c>
      <c r="Z133" s="7"/>
    </row>
    <row r="134" spans="1:26" hidden="1" x14ac:dyDescent="0.25">
      <c r="A134" s="4" t="s">
        <v>185</v>
      </c>
      <c r="B134" s="4" t="s">
        <v>186</v>
      </c>
    </row>
    <row r="135" spans="1:26" x14ac:dyDescent="0.25">
      <c r="A135" t="s">
        <v>187</v>
      </c>
      <c r="B135" t="s">
        <v>188</v>
      </c>
      <c r="C135" t="s">
        <v>17</v>
      </c>
      <c r="J135" t="s">
        <v>17</v>
      </c>
      <c r="K135" t="s">
        <v>17</v>
      </c>
      <c r="L135" t="s">
        <v>17</v>
      </c>
      <c r="M135" t="s">
        <v>17</v>
      </c>
      <c r="N135" t="s">
        <v>17</v>
      </c>
      <c r="O135" t="s">
        <v>17</v>
      </c>
      <c r="P135" t="s">
        <v>17</v>
      </c>
      <c r="Q135" t="s">
        <v>17</v>
      </c>
      <c r="R135" t="s">
        <v>17</v>
      </c>
      <c r="S135" t="s">
        <v>17</v>
      </c>
      <c r="T135" t="s">
        <v>17</v>
      </c>
      <c r="U135" t="s">
        <v>17</v>
      </c>
    </row>
    <row r="136" spans="1:26" x14ac:dyDescent="0.25">
      <c r="B136" t="s">
        <v>189</v>
      </c>
      <c r="C136">
        <f t="shared" ref="C136:C139" si="23">COUNT(J136:Z136)</f>
        <v>13</v>
      </c>
      <c r="D136" s="1"/>
      <c r="E136" t="e">
        <f t="shared" ref="E136:E139" ca="1" si="24">LZ130(J136:Z136)</f>
        <v>#REF!</v>
      </c>
      <c r="F136">
        <f t="shared" ref="F136:F139" si="25">MIN(J136:T136)</f>
        <v>1</v>
      </c>
      <c r="G136">
        <f t="shared" ref="G136:G139" si="26">MEDIAN(J136:T136)</f>
        <v>1</v>
      </c>
      <c r="H136" s="1">
        <f t="shared" ref="H136:H139" si="27">SUM(J136:Z136)</f>
        <v>13</v>
      </c>
      <c r="J136">
        <v>1</v>
      </c>
      <c r="L136">
        <v>1</v>
      </c>
      <c r="M136">
        <v>1</v>
      </c>
      <c r="O136">
        <v>1</v>
      </c>
      <c r="P136" s="24"/>
      <c r="R136">
        <v>1</v>
      </c>
      <c r="S136">
        <v>1</v>
      </c>
      <c r="T136">
        <v>1</v>
      </c>
      <c r="U136" s="7">
        <v>1</v>
      </c>
      <c r="V136" s="7">
        <v>1</v>
      </c>
      <c r="W136" s="7">
        <v>1</v>
      </c>
      <c r="X136" s="7">
        <v>1</v>
      </c>
      <c r="Y136" s="7">
        <v>1</v>
      </c>
      <c r="Z136" s="7">
        <v>1</v>
      </c>
    </row>
    <row r="137" spans="1:26" x14ac:dyDescent="0.25">
      <c r="B137" t="s">
        <v>190</v>
      </c>
      <c r="C137">
        <f t="shared" si="23"/>
        <v>11</v>
      </c>
      <c r="D137" s="1"/>
      <c r="E137" t="e">
        <f t="shared" ca="1" si="24"/>
        <v>#REF!</v>
      </c>
      <c r="F137">
        <f t="shared" si="25"/>
        <v>1</v>
      </c>
      <c r="G137">
        <f t="shared" si="26"/>
        <v>1</v>
      </c>
      <c r="H137" s="1">
        <f t="shared" si="27"/>
        <v>11</v>
      </c>
      <c r="J137">
        <v>1</v>
      </c>
      <c r="M137">
        <v>1</v>
      </c>
      <c r="O137">
        <v>1</v>
      </c>
      <c r="P137" s="24"/>
      <c r="Q137">
        <v>1</v>
      </c>
      <c r="R137">
        <v>1</v>
      </c>
      <c r="S137">
        <v>1</v>
      </c>
      <c r="T137">
        <v>1</v>
      </c>
      <c r="U137" s="7">
        <v>1</v>
      </c>
      <c r="V137" s="7">
        <v>1</v>
      </c>
      <c r="W137" s="7">
        <v>1</v>
      </c>
      <c r="X137" s="7"/>
      <c r="Y137" s="7"/>
      <c r="Z137" s="7">
        <v>1</v>
      </c>
    </row>
    <row r="138" spans="1:26" x14ac:dyDescent="0.25">
      <c r="B138" t="s">
        <v>191</v>
      </c>
      <c r="C138">
        <f t="shared" si="23"/>
        <v>10</v>
      </c>
      <c r="D138" s="1"/>
      <c r="E138" t="e">
        <f t="shared" ca="1" si="24"/>
        <v>#REF!</v>
      </c>
      <c r="F138">
        <f t="shared" si="25"/>
        <v>1</v>
      </c>
      <c r="G138">
        <f t="shared" si="26"/>
        <v>1</v>
      </c>
      <c r="H138" s="1">
        <f t="shared" si="27"/>
        <v>10</v>
      </c>
      <c r="J138">
        <v>1</v>
      </c>
      <c r="K138">
        <v>1</v>
      </c>
      <c r="M138">
        <v>1</v>
      </c>
      <c r="N138">
        <v>1</v>
      </c>
      <c r="P138" s="24"/>
      <c r="R138">
        <v>1</v>
      </c>
      <c r="S138">
        <v>1</v>
      </c>
      <c r="T138">
        <v>1</v>
      </c>
      <c r="U138" s="7"/>
      <c r="V138" s="7"/>
      <c r="W138" s="7">
        <v>1</v>
      </c>
      <c r="X138" s="7"/>
      <c r="Y138" s="7">
        <v>1</v>
      </c>
      <c r="Z138" s="7">
        <v>1</v>
      </c>
    </row>
    <row r="139" spans="1:26" x14ac:dyDescent="0.25">
      <c r="B139" t="s">
        <v>192</v>
      </c>
      <c r="C139">
        <f t="shared" si="23"/>
        <v>0</v>
      </c>
      <c r="D139" s="1"/>
      <c r="E139" t="e">
        <f t="shared" ca="1" si="24"/>
        <v>#REF!</v>
      </c>
      <c r="F139">
        <f t="shared" si="25"/>
        <v>0</v>
      </c>
      <c r="G139" t="e">
        <f t="shared" si="26"/>
        <v>#NUM!</v>
      </c>
      <c r="H139" s="1">
        <f t="shared" si="27"/>
        <v>0</v>
      </c>
      <c r="P139" s="24"/>
    </row>
    <row r="140" spans="1:26" hidden="1" x14ac:dyDescent="0.25">
      <c r="A140" s="4" t="s">
        <v>193</v>
      </c>
      <c r="B140" s="4" t="s">
        <v>194</v>
      </c>
    </row>
    <row r="141" spans="1:26" x14ac:dyDescent="0.25">
      <c r="A141" s="2" t="s">
        <v>195</v>
      </c>
      <c r="B141" s="2"/>
    </row>
    <row r="142" spans="1:26" x14ac:dyDescent="0.25">
      <c r="A142" t="s">
        <v>196</v>
      </c>
      <c r="B142" t="s">
        <v>197</v>
      </c>
      <c r="C142" t="s">
        <v>17</v>
      </c>
      <c r="J142" t="s">
        <v>17</v>
      </c>
      <c r="K142" t="s">
        <v>17</v>
      </c>
      <c r="L142" t="s">
        <v>17</v>
      </c>
      <c r="M142" t="s">
        <v>17</v>
      </c>
      <c r="N142" t="s">
        <v>17</v>
      </c>
      <c r="O142" t="s">
        <v>17</v>
      </c>
      <c r="P142" t="s">
        <v>17</v>
      </c>
      <c r="Q142" t="s">
        <v>17</v>
      </c>
      <c r="R142" t="s">
        <v>17</v>
      </c>
      <c r="S142" t="s">
        <v>17</v>
      </c>
      <c r="T142" t="s">
        <v>17</v>
      </c>
      <c r="U142" t="s">
        <v>17</v>
      </c>
    </row>
    <row r="143" spans="1:26" x14ac:dyDescent="0.25">
      <c r="B143" t="s">
        <v>198</v>
      </c>
      <c r="C143">
        <f t="shared" ref="C143:C149" si="28">COUNT(J143:Z143)</f>
        <v>13</v>
      </c>
      <c r="D143" s="1"/>
      <c r="E143" t="e">
        <f t="shared" ref="E143:E149" ca="1" si="29">LZ137(J143:Z143)</f>
        <v>#REF!</v>
      </c>
      <c r="F143">
        <f t="shared" ref="F143:F149" si="30">MIN(J143:T143)</f>
        <v>1</v>
      </c>
      <c r="G143">
        <f t="shared" ref="G143:G149" si="31">MEDIAN(J143:T143)</f>
        <v>1</v>
      </c>
      <c r="H143" s="1">
        <f t="shared" ref="H143:H149" si="32">SUM(J143:Z143)</f>
        <v>13</v>
      </c>
      <c r="J143">
        <v>1</v>
      </c>
      <c r="K143">
        <v>1</v>
      </c>
      <c r="L143">
        <v>1</v>
      </c>
      <c r="M143">
        <v>1</v>
      </c>
      <c r="N143">
        <v>1</v>
      </c>
      <c r="O143">
        <v>1</v>
      </c>
      <c r="P143" s="24"/>
      <c r="R143">
        <v>1</v>
      </c>
      <c r="S143">
        <v>1</v>
      </c>
      <c r="U143" s="7">
        <v>1</v>
      </c>
      <c r="V143" s="7">
        <v>1</v>
      </c>
      <c r="W143" s="7">
        <v>1</v>
      </c>
      <c r="X143" s="7">
        <v>1</v>
      </c>
      <c r="Y143" s="7">
        <v>1</v>
      </c>
      <c r="Z143" s="7"/>
    </row>
    <row r="144" spans="1:26" x14ac:dyDescent="0.25">
      <c r="B144" t="s">
        <v>199</v>
      </c>
      <c r="C144">
        <f t="shared" si="28"/>
        <v>16</v>
      </c>
      <c r="D144" s="1"/>
      <c r="E144" t="e">
        <f t="shared" ca="1" si="29"/>
        <v>#REF!</v>
      </c>
      <c r="F144">
        <f t="shared" si="30"/>
        <v>1</v>
      </c>
      <c r="G144">
        <f t="shared" si="31"/>
        <v>1</v>
      </c>
      <c r="H144" s="1">
        <f t="shared" si="32"/>
        <v>16</v>
      </c>
      <c r="J144">
        <v>1</v>
      </c>
      <c r="K144">
        <v>1</v>
      </c>
      <c r="L144">
        <v>1</v>
      </c>
      <c r="M144">
        <v>1</v>
      </c>
      <c r="N144">
        <v>1</v>
      </c>
      <c r="O144">
        <v>1</v>
      </c>
      <c r="P144" s="24"/>
      <c r="Q144">
        <v>1</v>
      </c>
      <c r="R144">
        <v>1</v>
      </c>
      <c r="S144">
        <v>1</v>
      </c>
      <c r="T144">
        <v>1</v>
      </c>
      <c r="U144" s="7">
        <v>1</v>
      </c>
      <c r="V144" s="7">
        <v>1</v>
      </c>
      <c r="W144" s="7">
        <v>1</v>
      </c>
      <c r="X144" s="7">
        <v>1</v>
      </c>
      <c r="Y144" s="7">
        <v>1</v>
      </c>
      <c r="Z144" s="7">
        <v>1</v>
      </c>
    </row>
    <row r="145" spans="1:26" x14ac:dyDescent="0.25">
      <c r="B145" t="s">
        <v>200</v>
      </c>
      <c r="C145">
        <f t="shared" si="28"/>
        <v>13</v>
      </c>
      <c r="D145" s="1"/>
      <c r="E145" t="e">
        <f t="shared" ca="1" si="29"/>
        <v>#REF!</v>
      </c>
      <c r="F145">
        <f t="shared" si="30"/>
        <v>1</v>
      </c>
      <c r="G145">
        <f t="shared" si="31"/>
        <v>1</v>
      </c>
      <c r="H145" s="1">
        <f t="shared" si="32"/>
        <v>13</v>
      </c>
      <c r="J145">
        <v>1</v>
      </c>
      <c r="K145">
        <v>1</v>
      </c>
      <c r="L145">
        <v>1</v>
      </c>
      <c r="N145">
        <v>1</v>
      </c>
      <c r="O145">
        <v>1</v>
      </c>
      <c r="P145" s="24"/>
      <c r="R145">
        <v>1</v>
      </c>
      <c r="S145">
        <v>1</v>
      </c>
      <c r="U145" s="7">
        <v>1</v>
      </c>
      <c r="V145" s="7">
        <v>1</v>
      </c>
      <c r="W145" s="7">
        <v>1</v>
      </c>
      <c r="X145" s="7">
        <v>1</v>
      </c>
      <c r="Y145" s="7">
        <v>1</v>
      </c>
      <c r="Z145" s="7">
        <v>1</v>
      </c>
    </row>
    <row r="146" spans="1:26" x14ac:dyDescent="0.25">
      <c r="B146" t="s">
        <v>201</v>
      </c>
      <c r="C146">
        <f t="shared" si="28"/>
        <v>13</v>
      </c>
      <c r="D146" s="1"/>
      <c r="E146" t="e">
        <f t="shared" ca="1" si="29"/>
        <v>#REF!</v>
      </c>
      <c r="F146">
        <f t="shared" si="30"/>
        <v>1</v>
      </c>
      <c r="G146">
        <f t="shared" si="31"/>
        <v>1</v>
      </c>
      <c r="H146" s="1">
        <f t="shared" si="32"/>
        <v>13</v>
      </c>
      <c r="J146">
        <v>1</v>
      </c>
      <c r="K146">
        <v>1</v>
      </c>
      <c r="L146">
        <v>1</v>
      </c>
      <c r="N146">
        <v>1</v>
      </c>
      <c r="O146">
        <v>1</v>
      </c>
      <c r="P146" s="24"/>
      <c r="Q146">
        <v>1</v>
      </c>
      <c r="R146">
        <v>1</v>
      </c>
      <c r="S146">
        <v>1</v>
      </c>
      <c r="U146" s="7">
        <v>1</v>
      </c>
      <c r="V146" s="7">
        <v>1</v>
      </c>
      <c r="W146" s="7">
        <v>1</v>
      </c>
      <c r="X146" s="7">
        <v>1</v>
      </c>
      <c r="Y146" s="7"/>
      <c r="Z146" s="7">
        <v>1</v>
      </c>
    </row>
    <row r="147" spans="1:26" x14ac:dyDescent="0.25">
      <c r="B147" t="s">
        <v>202</v>
      </c>
      <c r="C147">
        <f t="shared" si="28"/>
        <v>8</v>
      </c>
      <c r="D147" s="1"/>
      <c r="E147" t="e">
        <f t="shared" ca="1" si="29"/>
        <v>#REF!</v>
      </c>
      <c r="F147">
        <f t="shared" si="30"/>
        <v>1</v>
      </c>
      <c r="G147">
        <f t="shared" si="31"/>
        <v>1</v>
      </c>
      <c r="H147" s="1">
        <f t="shared" si="32"/>
        <v>8</v>
      </c>
      <c r="K147">
        <v>1</v>
      </c>
      <c r="L147">
        <v>1</v>
      </c>
      <c r="O147">
        <v>1</v>
      </c>
      <c r="P147" s="24"/>
      <c r="S147">
        <v>1</v>
      </c>
      <c r="T147">
        <v>1</v>
      </c>
      <c r="U147" s="7">
        <v>1</v>
      </c>
      <c r="V147" s="7">
        <v>1</v>
      </c>
      <c r="W147" s="7">
        <v>1</v>
      </c>
      <c r="X147" s="7"/>
      <c r="Y147" s="7"/>
      <c r="Z147" s="7"/>
    </row>
    <row r="148" spans="1:26" x14ac:dyDescent="0.25">
      <c r="B148" t="s">
        <v>203</v>
      </c>
      <c r="C148">
        <f t="shared" si="28"/>
        <v>0</v>
      </c>
      <c r="D148" s="1"/>
      <c r="E148" t="e">
        <f t="shared" ca="1" si="29"/>
        <v>#REF!</v>
      </c>
      <c r="F148">
        <f t="shared" si="30"/>
        <v>0</v>
      </c>
      <c r="G148" t="e">
        <f t="shared" si="31"/>
        <v>#NUM!</v>
      </c>
      <c r="H148" s="1">
        <f t="shared" si="32"/>
        <v>0</v>
      </c>
      <c r="U148" s="7"/>
      <c r="V148" s="7"/>
      <c r="W148" s="7"/>
      <c r="X148" s="7"/>
      <c r="Y148" s="7"/>
      <c r="Z148" s="7"/>
    </row>
    <row r="149" spans="1:26" x14ac:dyDescent="0.25">
      <c r="B149" t="s">
        <v>125</v>
      </c>
      <c r="C149">
        <f t="shared" si="28"/>
        <v>0</v>
      </c>
      <c r="D149" s="1"/>
      <c r="E149" t="e">
        <f t="shared" ca="1" si="29"/>
        <v>#REF!</v>
      </c>
      <c r="F149">
        <f t="shared" si="30"/>
        <v>0</v>
      </c>
      <c r="G149" t="e">
        <f t="shared" si="31"/>
        <v>#NUM!</v>
      </c>
      <c r="H149" s="1">
        <f t="shared" si="32"/>
        <v>0</v>
      </c>
      <c r="U149" s="7"/>
      <c r="V149" s="7"/>
      <c r="W149" s="7"/>
      <c r="X149" s="7"/>
      <c r="Y149" s="7"/>
      <c r="Z149" s="7"/>
    </row>
    <row r="150" spans="1:26" hidden="1" x14ac:dyDescent="0.25">
      <c r="A150" s="4" t="s">
        <v>204</v>
      </c>
      <c r="B150" s="4" t="s">
        <v>205</v>
      </c>
      <c r="H150" s="4"/>
      <c r="U150" s="7"/>
      <c r="V150" s="7"/>
      <c r="W150" s="7"/>
      <c r="X150" s="7"/>
      <c r="Y150" s="7"/>
      <c r="Z150" s="7"/>
    </row>
    <row r="151" spans="1:26" x14ac:dyDescent="0.25">
      <c r="A151" t="s">
        <v>206</v>
      </c>
      <c r="B151" t="s">
        <v>1297</v>
      </c>
      <c r="C151" t="s">
        <v>17</v>
      </c>
      <c r="J151" t="s">
        <v>17</v>
      </c>
      <c r="K151" t="s">
        <v>17</v>
      </c>
      <c r="L151" t="s">
        <v>17</v>
      </c>
      <c r="M151" t="s">
        <v>17</v>
      </c>
      <c r="N151" t="s">
        <v>17</v>
      </c>
      <c r="O151" t="s">
        <v>17</v>
      </c>
      <c r="P151" t="s">
        <v>17</v>
      </c>
      <c r="Q151" t="s">
        <v>17</v>
      </c>
      <c r="R151" t="s">
        <v>17</v>
      </c>
      <c r="S151" t="s">
        <v>17</v>
      </c>
      <c r="T151" t="s">
        <v>17</v>
      </c>
      <c r="U151" s="7" t="s">
        <v>17</v>
      </c>
      <c r="V151" s="7" t="s">
        <v>17</v>
      </c>
      <c r="W151" s="7" t="s">
        <v>17</v>
      </c>
      <c r="X151" s="7" t="s">
        <v>17</v>
      </c>
      <c r="Y151" s="7" t="s">
        <v>17</v>
      </c>
      <c r="Z151" s="7" t="s">
        <v>17</v>
      </c>
    </row>
    <row r="152" spans="1:26" x14ac:dyDescent="0.25">
      <c r="B152" t="s">
        <v>208</v>
      </c>
      <c r="C152">
        <f>COUNT(J152:Z152)</f>
        <v>16</v>
      </c>
      <c r="D152" s="1">
        <f>AVERAGE(J152:Z152)</f>
        <v>35.3125</v>
      </c>
      <c r="E152" t="e">
        <f ca="1">LZ146(J152:Z152)</f>
        <v>#REF!</v>
      </c>
      <c r="F152">
        <f>MIN(J152:T152)</f>
        <v>0</v>
      </c>
      <c r="G152">
        <f>MEDIAN(J152:T152)</f>
        <v>25</v>
      </c>
      <c r="H152" s="1">
        <f>SUM(J152:Z152)</f>
        <v>565</v>
      </c>
      <c r="J152">
        <v>60</v>
      </c>
      <c r="K152">
        <v>30</v>
      </c>
      <c r="L152">
        <v>70</v>
      </c>
      <c r="M152">
        <v>15</v>
      </c>
      <c r="N152">
        <v>0</v>
      </c>
      <c r="O152">
        <v>75</v>
      </c>
      <c r="P152" s="24"/>
      <c r="Q152">
        <v>80</v>
      </c>
      <c r="R152">
        <v>20</v>
      </c>
      <c r="S152">
        <v>10</v>
      </c>
      <c r="T152">
        <v>15</v>
      </c>
      <c r="U152" s="7">
        <v>0</v>
      </c>
      <c r="V152" s="7">
        <v>20</v>
      </c>
      <c r="W152" s="7">
        <v>60</v>
      </c>
      <c r="X152" s="7">
        <v>60</v>
      </c>
      <c r="Y152" s="7">
        <v>20</v>
      </c>
      <c r="Z152" s="7">
        <v>30</v>
      </c>
    </row>
    <row r="153" spans="1:26" x14ac:dyDescent="0.25">
      <c r="B153" t="s">
        <v>1298</v>
      </c>
      <c r="C153">
        <f>COUNT(J153:Z153)</f>
        <v>16</v>
      </c>
      <c r="D153" s="1">
        <f>AVERAGE(J153:Z153)</f>
        <v>13.125</v>
      </c>
      <c r="E153" t="e">
        <f ca="1">LZ147(J153:Z153)</f>
        <v>#REF!</v>
      </c>
      <c r="F153">
        <f>MIN(J153:T153)</f>
        <v>0</v>
      </c>
      <c r="G153">
        <f>MEDIAN(J153:T153)</f>
        <v>15</v>
      </c>
      <c r="H153" s="1">
        <f>SUM(J153:Z153)</f>
        <v>210</v>
      </c>
      <c r="J153">
        <v>0</v>
      </c>
      <c r="K153">
        <v>0</v>
      </c>
      <c r="L153">
        <v>30</v>
      </c>
      <c r="M153">
        <v>0</v>
      </c>
      <c r="N153">
        <v>10</v>
      </c>
      <c r="O153">
        <v>0</v>
      </c>
      <c r="P153" s="24"/>
      <c r="Q153">
        <v>20</v>
      </c>
      <c r="R153">
        <v>50</v>
      </c>
      <c r="S153">
        <v>30</v>
      </c>
      <c r="T153">
        <v>25</v>
      </c>
      <c r="U153" s="7">
        <v>0</v>
      </c>
      <c r="V153" s="7">
        <v>0</v>
      </c>
      <c r="W153" s="7">
        <v>15</v>
      </c>
      <c r="X153" s="7">
        <v>30</v>
      </c>
      <c r="Y153" s="7">
        <v>0</v>
      </c>
      <c r="Z153" s="7">
        <v>0</v>
      </c>
    </row>
    <row r="154" spans="1:26" x14ac:dyDescent="0.25">
      <c r="B154" t="s">
        <v>1299</v>
      </c>
      <c r="C154">
        <f>COUNT(J154:Z154)</f>
        <v>16</v>
      </c>
      <c r="D154" s="1">
        <f>AVERAGE(J154:Z154)</f>
        <v>31.625</v>
      </c>
      <c r="E154" t="e">
        <f ca="1">LZ148(J154:Z154)</f>
        <v>#REF!</v>
      </c>
      <c r="F154">
        <f>MIN(J154:T154)</f>
        <v>0</v>
      </c>
      <c r="G154">
        <f>MEDIAN(J154:T154)</f>
        <v>22.5</v>
      </c>
      <c r="H154" s="1">
        <f>SUM(J154:Z154)</f>
        <v>506</v>
      </c>
      <c r="J154">
        <v>35</v>
      </c>
      <c r="K154">
        <v>1</v>
      </c>
      <c r="L154">
        <v>0</v>
      </c>
      <c r="M154">
        <v>80</v>
      </c>
      <c r="N154">
        <v>60</v>
      </c>
      <c r="O154">
        <v>25</v>
      </c>
      <c r="P154" s="24"/>
      <c r="Q154">
        <v>0</v>
      </c>
      <c r="R154">
        <v>20</v>
      </c>
      <c r="S154">
        <v>10</v>
      </c>
      <c r="T154">
        <v>50</v>
      </c>
      <c r="U154" s="7">
        <v>100</v>
      </c>
      <c r="V154" s="7">
        <v>15</v>
      </c>
      <c r="W154" s="7">
        <v>15</v>
      </c>
      <c r="X154" s="7">
        <v>0</v>
      </c>
      <c r="Y154" s="7">
        <v>30</v>
      </c>
      <c r="Z154" s="7">
        <v>65</v>
      </c>
    </row>
    <row r="155" spans="1:26" x14ac:dyDescent="0.25">
      <c r="B155" t="s">
        <v>1300</v>
      </c>
      <c r="C155">
        <f>COUNT(J155:Z155)</f>
        <v>16</v>
      </c>
      <c r="D155" s="1">
        <f>AVERAGE(J155:Z155)</f>
        <v>19.9375</v>
      </c>
      <c r="E155" t="e">
        <f ca="1">LZ149(J155:Z155)</f>
        <v>#REF!</v>
      </c>
      <c r="F155">
        <f>MIN(J155:T155)</f>
        <v>0</v>
      </c>
      <c r="G155">
        <f>MEDIAN(J155:T155)</f>
        <v>7.5</v>
      </c>
      <c r="H155" s="1">
        <f>SUM(J155:Z155)</f>
        <v>319</v>
      </c>
      <c r="J155">
        <v>5</v>
      </c>
      <c r="K155">
        <v>69</v>
      </c>
      <c r="L155">
        <v>0</v>
      </c>
      <c r="M155">
        <v>5</v>
      </c>
      <c r="N155">
        <v>30</v>
      </c>
      <c r="O155">
        <v>0</v>
      </c>
      <c r="P155" s="24"/>
      <c r="Q155">
        <v>0</v>
      </c>
      <c r="R155">
        <v>10</v>
      </c>
      <c r="S155">
        <v>50</v>
      </c>
      <c r="T155">
        <v>10</v>
      </c>
      <c r="U155" s="7">
        <v>0</v>
      </c>
      <c r="V155" s="7">
        <v>65</v>
      </c>
      <c r="W155" s="7">
        <v>10</v>
      </c>
      <c r="X155" s="7">
        <v>10</v>
      </c>
      <c r="Y155" s="7">
        <v>50</v>
      </c>
      <c r="Z155" s="7">
        <v>5</v>
      </c>
    </row>
    <row r="156" spans="1:26" hidden="1" x14ac:dyDescent="0.25">
      <c r="A156" s="4" t="s">
        <v>212</v>
      </c>
      <c r="B156" s="4" t="s">
        <v>213</v>
      </c>
      <c r="C156" s="4">
        <f>COUNT(J156:T156)</f>
        <v>11</v>
      </c>
      <c r="D156" s="4">
        <f>AVERAGE(J156:T156)</f>
        <v>0</v>
      </c>
      <c r="E156" s="4" t="e">
        <f ca="1">LZ1(J156:T156)</f>
        <v>#REF!</v>
      </c>
      <c r="F156" s="4">
        <f>MIN(J156:T156)</f>
        <v>0</v>
      </c>
      <c r="G156" s="4">
        <f>MEDIAN(J156:T156)</f>
        <v>0</v>
      </c>
      <c r="H156" s="4">
        <f>SUM(J156:T156)</f>
        <v>0</v>
      </c>
      <c r="I156" t="s">
        <v>89</v>
      </c>
      <c r="J156" s="5">
        <v>0</v>
      </c>
      <c r="K156" s="5">
        <v>0</v>
      </c>
      <c r="L156" s="5">
        <v>0</v>
      </c>
      <c r="M156" s="5">
        <v>0</v>
      </c>
      <c r="N156" s="5">
        <v>0</v>
      </c>
      <c r="O156" s="5">
        <v>0</v>
      </c>
      <c r="P156" s="25">
        <v>0</v>
      </c>
      <c r="Q156" s="5">
        <v>0</v>
      </c>
      <c r="R156" s="5">
        <v>0</v>
      </c>
      <c r="S156" s="5">
        <v>0</v>
      </c>
      <c r="T156" s="5">
        <v>0</v>
      </c>
      <c r="U156" s="12">
        <v>0</v>
      </c>
      <c r="V156" s="12">
        <v>0</v>
      </c>
      <c r="W156" s="12">
        <v>0</v>
      </c>
      <c r="X156" s="12">
        <v>0</v>
      </c>
      <c r="Y156" s="12">
        <v>0</v>
      </c>
      <c r="Z156" s="12">
        <v>0</v>
      </c>
    </row>
    <row r="157" spans="1:26" x14ac:dyDescent="0.25">
      <c r="A157" s="2" t="s">
        <v>214</v>
      </c>
      <c r="B157" s="2"/>
    </row>
    <row r="158" spans="1:26" x14ac:dyDescent="0.25">
      <c r="A158" t="s">
        <v>215</v>
      </c>
      <c r="B158" t="s">
        <v>216</v>
      </c>
      <c r="C158" t="s">
        <v>17</v>
      </c>
      <c r="J158" t="s">
        <v>17</v>
      </c>
      <c r="K158" t="s">
        <v>17</v>
      </c>
      <c r="L158" t="s">
        <v>17</v>
      </c>
      <c r="M158" t="s">
        <v>17</v>
      </c>
      <c r="N158" t="s">
        <v>17</v>
      </c>
      <c r="O158" t="s">
        <v>17</v>
      </c>
      <c r="P158" t="s">
        <v>17</v>
      </c>
      <c r="Q158" t="s">
        <v>17</v>
      </c>
      <c r="R158" t="s">
        <v>17</v>
      </c>
      <c r="S158" t="s">
        <v>17</v>
      </c>
      <c r="T158" t="s">
        <v>17</v>
      </c>
      <c r="U158" t="s">
        <v>17</v>
      </c>
    </row>
    <row r="159" spans="1:26" x14ac:dyDescent="0.25">
      <c r="B159" t="s">
        <v>217</v>
      </c>
      <c r="C159">
        <f t="shared" ref="C159:C163" si="33">COUNT(J159:Z159)</f>
        <v>3</v>
      </c>
      <c r="D159" s="1"/>
      <c r="E159" t="e">
        <f t="shared" ref="E159:E163" ca="1" si="34">LZ153(J159:Z159)</f>
        <v>#REF!</v>
      </c>
      <c r="F159">
        <f t="shared" ref="F159:F163" si="35">MIN(J159:T159)</f>
        <v>1</v>
      </c>
      <c r="G159">
        <f t="shared" ref="G159:G163" si="36">MEDIAN(J159:T159)</f>
        <v>1</v>
      </c>
      <c r="H159" s="1">
        <f t="shared" ref="H159:H163" si="37">SUM(J159:Z159)</f>
        <v>3</v>
      </c>
      <c r="O159">
        <v>1</v>
      </c>
      <c r="P159" s="24"/>
      <c r="U159" s="7"/>
      <c r="V159" s="7">
        <v>1</v>
      </c>
      <c r="W159" s="7"/>
      <c r="X159" s="7"/>
      <c r="Y159" s="7">
        <v>1</v>
      </c>
      <c r="Z159" s="7"/>
    </row>
    <row r="160" spans="1:26" x14ac:dyDescent="0.25">
      <c r="B160" t="s">
        <v>218</v>
      </c>
      <c r="C160">
        <f t="shared" si="33"/>
        <v>4</v>
      </c>
      <c r="D160" s="1"/>
      <c r="E160" t="e">
        <f t="shared" ca="1" si="34"/>
        <v>#REF!</v>
      </c>
      <c r="F160">
        <f t="shared" si="35"/>
        <v>1</v>
      </c>
      <c r="G160">
        <f t="shared" si="36"/>
        <v>1</v>
      </c>
      <c r="H160" s="1">
        <f t="shared" si="37"/>
        <v>4</v>
      </c>
      <c r="L160">
        <v>1</v>
      </c>
      <c r="P160" s="24"/>
      <c r="U160" s="7">
        <v>1</v>
      </c>
      <c r="V160" s="7"/>
      <c r="W160" s="7">
        <v>1</v>
      </c>
      <c r="X160" s="7"/>
      <c r="Y160" s="7"/>
      <c r="Z160" s="7">
        <v>1</v>
      </c>
    </row>
    <row r="161" spans="1:26" x14ac:dyDescent="0.25">
      <c r="B161" t="s">
        <v>219</v>
      </c>
      <c r="C161">
        <f t="shared" si="33"/>
        <v>5</v>
      </c>
      <c r="D161" s="1"/>
      <c r="E161" t="e">
        <f t="shared" ca="1" si="34"/>
        <v>#REF!</v>
      </c>
      <c r="F161">
        <f t="shared" si="35"/>
        <v>1</v>
      </c>
      <c r="G161">
        <f t="shared" si="36"/>
        <v>1</v>
      </c>
      <c r="H161" s="1">
        <f t="shared" si="37"/>
        <v>5</v>
      </c>
      <c r="M161">
        <v>1</v>
      </c>
      <c r="N161">
        <v>1</v>
      </c>
      <c r="P161" s="24"/>
      <c r="R161">
        <v>1</v>
      </c>
      <c r="T161">
        <v>1</v>
      </c>
      <c r="U161" s="7"/>
      <c r="V161" s="7"/>
      <c r="W161" s="7"/>
      <c r="X161" s="7">
        <v>1</v>
      </c>
      <c r="Y161" s="7"/>
      <c r="Z161" s="7"/>
    </row>
    <row r="162" spans="1:26" x14ac:dyDescent="0.25">
      <c r="B162" t="s">
        <v>220</v>
      </c>
      <c r="C162">
        <f t="shared" si="33"/>
        <v>3</v>
      </c>
      <c r="D162" s="1"/>
      <c r="E162" t="e">
        <f t="shared" ca="1" si="34"/>
        <v>#REF!</v>
      </c>
      <c r="F162">
        <f t="shared" si="35"/>
        <v>1</v>
      </c>
      <c r="G162">
        <f t="shared" si="36"/>
        <v>1</v>
      </c>
      <c r="H162" s="1">
        <f t="shared" si="37"/>
        <v>3</v>
      </c>
      <c r="K162">
        <v>1</v>
      </c>
      <c r="P162" s="24"/>
      <c r="Q162">
        <v>1</v>
      </c>
      <c r="S162">
        <v>1</v>
      </c>
      <c r="U162" s="7"/>
      <c r="V162" s="7"/>
      <c r="W162" s="7"/>
      <c r="X162" s="7"/>
      <c r="Y162" s="7"/>
      <c r="Z162" s="7"/>
    </row>
    <row r="163" spans="1:26" x14ac:dyDescent="0.25">
      <c r="B163" t="s">
        <v>125</v>
      </c>
      <c r="C163">
        <f t="shared" si="33"/>
        <v>0</v>
      </c>
      <c r="D163" s="1"/>
      <c r="E163" t="e">
        <f t="shared" ca="1" si="34"/>
        <v>#REF!</v>
      </c>
      <c r="F163">
        <f t="shared" si="35"/>
        <v>0</v>
      </c>
      <c r="G163" t="e">
        <f t="shared" si="36"/>
        <v>#NUM!</v>
      </c>
      <c r="H163" s="1">
        <f t="shared" si="37"/>
        <v>0</v>
      </c>
      <c r="J163" t="s">
        <v>534</v>
      </c>
      <c r="P163" s="24"/>
      <c r="U163" s="7"/>
      <c r="V163" s="7"/>
      <c r="W163" s="7"/>
      <c r="X163" s="7"/>
      <c r="Y163" s="7"/>
      <c r="Z163" s="7"/>
    </row>
    <row r="164" spans="1:26" hidden="1" x14ac:dyDescent="0.25">
      <c r="A164" s="4" t="s">
        <v>221</v>
      </c>
      <c r="B164" s="4" t="s">
        <v>222</v>
      </c>
      <c r="J164" s="4" t="s">
        <v>544</v>
      </c>
      <c r="K164" s="4" t="s">
        <v>527</v>
      </c>
      <c r="L164" s="4" t="s">
        <v>608</v>
      </c>
      <c r="M164" s="4" t="s">
        <v>640</v>
      </c>
      <c r="N164" s="4" t="s">
        <v>640</v>
      </c>
      <c r="O164" s="4" t="s">
        <v>609</v>
      </c>
      <c r="Q164" s="4" t="s">
        <v>527</v>
      </c>
      <c r="R164" s="4" t="s">
        <v>640</v>
      </c>
      <c r="S164" s="4" t="s">
        <v>527</v>
      </c>
      <c r="T164" s="4" t="s">
        <v>640</v>
      </c>
      <c r="U164" s="10" t="s">
        <v>608</v>
      </c>
      <c r="V164" s="10" t="s">
        <v>609</v>
      </c>
      <c r="W164" s="10" t="s">
        <v>608</v>
      </c>
      <c r="X164" s="10" t="s">
        <v>640</v>
      </c>
      <c r="Y164" s="10" t="s">
        <v>609</v>
      </c>
      <c r="Z164" s="10" t="s">
        <v>608</v>
      </c>
    </row>
    <row r="165" spans="1:26" x14ac:dyDescent="0.25">
      <c r="A165" t="s">
        <v>223</v>
      </c>
      <c r="B165" t="s">
        <v>224</v>
      </c>
      <c r="C165" t="s">
        <v>17</v>
      </c>
      <c r="J165" t="s">
        <v>17</v>
      </c>
      <c r="K165" t="s">
        <v>17</v>
      </c>
      <c r="L165" t="s">
        <v>17</v>
      </c>
      <c r="M165" t="s">
        <v>17</v>
      </c>
      <c r="N165" t="s">
        <v>17</v>
      </c>
      <c r="O165" t="s">
        <v>17</v>
      </c>
      <c r="P165" t="s">
        <v>17</v>
      </c>
      <c r="Q165" t="s">
        <v>17</v>
      </c>
      <c r="R165" t="s">
        <v>17</v>
      </c>
      <c r="S165" t="s">
        <v>17</v>
      </c>
      <c r="T165" t="s">
        <v>17</v>
      </c>
      <c r="U165" s="7" t="s">
        <v>17</v>
      </c>
      <c r="V165" s="7" t="s">
        <v>17</v>
      </c>
      <c r="W165" s="7" t="s">
        <v>17</v>
      </c>
      <c r="X165" s="7" t="s">
        <v>17</v>
      </c>
      <c r="Y165" s="7" t="s">
        <v>17</v>
      </c>
      <c r="Z165" s="7" t="s">
        <v>17</v>
      </c>
    </row>
    <row r="166" spans="1:26" x14ac:dyDescent="0.25">
      <c r="B166" t="s">
        <v>23</v>
      </c>
      <c r="C166">
        <f>COUNT(J166:Z166)</f>
        <v>16</v>
      </c>
      <c r="D166" s="1">
        <f>AVERAGE(J166:Z166)</f>
        <v>60.6875</v>
      </c>
      <c r="E166" t="e">
        <f ca="1">LZ160(J166:Z166)</f>
        <v>#REF!</v>
      </c>
      <c r="F166">
        <f>MIN(J166:T166)</f>
        <v>30</v>
      </c>
      <c r="G166">
        <f>MEDIAN(J166:T166)</f>
        <v>54</v>
      </c>
      <c r="H166" s="1">
        <f>SUM(J166:Z166)</f>
        <v>971</v>
      </c>
      <c r="J166">
        <v>47</v>
      </c>
      <c r="K166">
        <v>40</v>
      </c>
      <c r="L166">
        <v>40</v>
      </c>
      <c r="M166">
        <v>61</v>
      </c>
      <c r="N166">
        <v>65</v>
      </c>
      <c r="O166">
        <v>80</v>
      </c>
      <c r="P166" s="24"/>
      <c r="Q166">
        <v>30</v>
      </c>
      <c r="R166">
        <v>40</v>
      </c>
      <c r="S166">
        <v>70</v>
      </c>
      <c r="T166">
        <v>70</v>
      </c>
      <c r="U166" s="7">
        <v>60</v>
      </c>
      <c r="V166" s="7">
        <v>76</v>
      </c>
      <c r="W166" s="7">
        <v>70</v>
      </c>
      <c r="X166" s="7">
        <v>100</v>
      </c>
      <c r="Y166" s="7">
        <v>59</v>
      </c>
      <c r="Z166" s="7">
        <v>63</v>
      </c>
    </row>
    <row r="167" spans="1:26" x14ac:dyDescent="0.25">
      <c r="B167" t="s">
        <v>24</v>
      </c>
      <c r="C167">
        <f>COUNT(J167:Z167)</f>
        <v>16</v>
      </c>
      <c r="D167" s="1">
        <f>AVERAGE(J167:Z167)</f>
        <v>38.375</v>
      </c>
      <c r="E167" t="e">
        <f ca="1">LZ161(J167:Z167)</f>
        <v>#REF!</v>
      </c>
      <c r="F167">
        <f>MIN(J167:T167)</f>
        <v>15</v>
      </c>
      <c r="G167">
        <f>MEDIAN(J167:T167)</f>
        <v>46</v>
      </c>
      <c r="H167" s="1">
        <f>SUM(J167:Z167)</f>
        <v>614</v>
      </c>
      <c r="J167">
        <v>53</v>
      </c>
      <c r="K167">
        <v>60</v>
      </c>
      <c r="L167">
        <v>60</v>
      </c>
      <c r="M167">
        <v>39</v>
      </c>
      <c r="N167">
        <v>35</v>
      </c>
      <c r="O167">
        <v>15</v>
      </c>
      <c r="P167" s="24"/>
      <c r="Q167">
        <v>70</v>
      </c>
      <c r="R167">
        <v>60</v>
      </c>
      <c r="S167">
        <v>30</v>
      </c>
      <c r="T167">
        <v>30</v>
      </c>
      <c r="U167" s="7">
        <v>40</v>
      </c>
      <c r="V167" s="7">
        <v>24</v>
      </c>
      <c r="W167" s="7">
        <v>30</v>
      </c>
      <c r="X167" s="7">
        <v>0</v>
      </c>
      <c r="Y167" s="7">
        <v>41</v>
      </c>
      <c r="Z167" s="7">
        <v>27</v>
      </c>
    </row>
    <row r="168" spans="1:26" x14ac:dyDescent="0.25">
      <c r="B168" t="s">
        <v>25</v>
      </c>
      <c r="C168">
        <f>COUNT(J168:Z168)</f>
        <v>16</v>
      </c>
      <c r="D168" s="1">
        <f>AVERAGE(J168:Z168)</f>
        <v>0.3125</v>
      </c>
      <c r="E168" t="e">
        <f ca="1">LZ162(J168:Z168)</f>
        <v>#REF!</v>
      </c>
      <c r="F168">
        <f>MIN(J168:T168)</f>
        <v>0</v>
      </c>
      <c r="G168">
        <f>MEDIAN(J168:T168)</f>
        <v>0</v>
      </c>
      <c r="H168" s="1">
        <f>SUM(J168:Z168)</f>
        <v>5</v>
      </c>
      <c r="J168">
        <v>0</v>
      </c>
      <c r="K168">
        <v>0</v>
      </c>
      <c r="L168">
        <v>0</v>
      </c>
      <c r="M168">
        <v>0</v>
      </c>
      <c r="N168">
        <v>0</v>
      </c>
      <c r="O168">
        <v>5</v>
      </c>
      <c r="P168" s="24"/>
      <c r="Q168">
        <v>0</v>
      </c>
      <c r="R168">
        <v>0</v>
      </c>
      <c r="S168">
        <v>0</v>
      </c>
      <c r="T168">
        <v>0</v>
      </c>
      <c r="U168" s="7">
        <v>0</v>
      </c>
      <c r="V168" s="7">
        <v>0</v>
      </c>
      <c r="W168" s="7">
        <v>0</v>
      </c>
      <c r="X168" s="7">
        <v>0</v>
      </c>
      <c r="Y168" s="7">
        <v>0</v>
      </c>
      <c r="Z168" s="7">
        <v>0</v>
      </c>
    </row>
    <row r="169" spans="1:26" hidden="1" x14ac:dyDescent="0.25">
      <c r="A169" s="4" t="s">
        <v>225</v>
      </c>
      <c r="B169" s="4" t="s">
        <v>226</v>
      </c>
      <c r="J169" s="4" t="s">
        <v>525</v>
      </c>
      <c r="K169" s="4" t="s">
        <v>577</v>
      </c>
      <c r="L169" s="4" t="s">
        <v>577</v>
      </c>
      <c r="M169" s="4" t="s">
        <v>635</v>
      </c>
      <c r="N169" s="4" t="s">
        <v>668</v>
      </c>
      <c r="O169" s="4" t="s">
        <v>701</v>
      </c>
      <c r="P169" s="4" t="s">
        <v>714</v>
      </c>
      <c r="Q169" s="4" t="s">
        <v>747</v>
      </c>
      <c r="R169" s="4" t="s">
        <v>577</v>
      </c>
      <c r="S169" s="4" t="s">
        <v>805</v>
      </c>
      <c r="T169" s="4" t="s">
        <v>805</v>
      </c>
      <c r="U169" s="10" t="s">
        <v>610</v>
      </c>
      <c r="V169" s="10" t="s">
        <v>960</v>
      </c>
      <c r="W169" s="10" t="s">
        <v>805</v>
      </c>
      <c r="X169" s="10" t="s">
        <v>896</v>
      </c>
      <c r="Y169" s="10" t="s">
        <v>961</v>
      </c>
      <c r="Z169" s="10" t="s">
        <v>962</v>
      </c>
    </row>
    <row r="170" spans="1:26" x14ac:dyDescent="0.25">
      <c r="A170" t="s">
        <v>227</v>
      </c>
      <c r="B170" t="s">
        <v>228</v>
      </c>
      <c r="C170" t="s">
        <v>17</v>
      </c>
      <c r="J170" t="s">
        <v>17</v>
      </c>
      <c r="K170" t="s">
        <v>17</v>
      </c>
      <c r="L170" t="s">
        <v>17</v>
      </c>
      <c r="M170" t="s">
        <v>17</v>
      </c>
      <c r="N170" t="s">
        <v>17</v>
      </c>
      <c r="O170" t="s">
        <v>17</v>
      </c>
      <c r="P170" t="s">
        <v>17</v>
      </c>
      <c r="Q170" t="s">
        <v>17</v>
      </c>
      <c r="R170" t="s">
        <v>17</v>
      </c>
      <c r="S170" t="s">
        <v>17</v>
      </c>
      <c r="T170" t="s">
        <v>17</v>
      </c>
      <c r="U170" s="7" t="s">
        <v>17</v>
      </c>
      <c r="V170" s="7" t="s">
        <v>17</v>
      </c>
      <c r="W170" s="7" t="s">
        <v>17</v>
      </c>
      <c r="X170" s="7" t="s">
        <v>17</v>
      </c>
      <c r="Y170" s="7" t="s">
        <v>17</v>
      </c>
      <c r="Z170" s="7" t="s">
        <v>17</v>
      </c>
    </row>
    <row r="171" spans="1:26" x14ac:dyDescent="0.25">
      <c r="B171" t="s">
        <v>189</v>
      </c>
      <c r="C171">
        <f>COUNT(J171:Z171)</f>
        <v>15</v>
      </c>
      <c r="D171" s="1">
        <f>AVERAGE(J171:Z171)</f>
        <v>1</v>
      </c>
      <c r="E171" t="e">
        <f ca="1">LZ165(J171:Z171)</f>
        <v>#REF!</v>
      </c>
      <c r="F171">
        <f>MIN(J171:T171)</f>
        <v>1</v>
      </c>
      <c r="G171">
        <f>MEDIAN(J171:T171)</f>
        <v>1</v>
      </c>
      <c r="H171" s="1">
        <f>SUM(J171:Z171)</f>
        <v>15</v>
      </c>
      <c r="J171">
        <v>1</v>
      </c>
      <c r="L171">
        <v>1</v>
      </c>
      <c r="M171">
        <v>1</v>
      </c>
      <c r="N171">
        <v>1</v>
      </c>
      <c r="O171">
        <v>1</v>
      </c>
      <c r="P171" s="24"/>
      <c r="Q171">
        <v>1</v>
      </c>
      <c r="R171">
        <v>1</v>
      </c>
      <c r="S171">
        <v>1</v>
      </c>
      <c r="T171">
        <v>1</v>
      </c>
      <c r="U171" s="7">
        <v>1</v>
      </c>
      <c r="V171" s="7">
        <v>1</v>
      </c>
      <c r="W171" s="7">
        <v>1</v>
      </c>
      <c r="X171" s="7">
        <v>1</v>
      </c>
      <c r="Y171" s="7">
        <v>1</v>
      </c>
      <c r="Z171" s="7">
        <v>1</v>
      </c>
    </row>
    <row r="172" spans="1:26" x14ac:dyDescent="0.25">
      <c r="B172" t="s">
        <v>190</v>
      </c>
      <c r="C172">
        <f>COUNT(J172:Z172)</f>
        <v>6</v>
      </c>
      <c r="D172" s="1">
        <f>AVERAGE(J172:Z172)</f>
        <v>1</v>
      </c>
      <c r="E172" t="e">
        <f ca="1">LZ166(J172:Z172)</f>
        <v>#REF!</v>
      </c>
      <c r="F172">
        <f>MIN(J172:T172)</f>
        <v>1</v>
      </c>
      <c r="G172">
        <f>MEDIAN(J172:T172)</f>
        <v>1</v>
      </c>
      <c r="H172" s="1">
        <f>SUM(J172:Z172)</f>
        <v>6</v>
      </c>
      <c r="O172">
        <v>1</v>
      </c>
      <c r="P172" s="24"/>
      <c r="R172">
        <v>1</v>
      </c>
      <c r="T172">
        <v>1</v>
      </c>
      <c r="U172" s="7">
        <v>1</v>
      </c>
      <c r="V172" s="7">
        <v>1</v>
      </c>
      <c r="W172" s="7">
        <v>1</v>
      </c>
      <c r="X172" s="7"/>
      <c r="Y172" s="7"/>
      <c r="Z172" s="7"/>
    </row>
    <row r="173" spans="1:26" x14ac:dyDescent="0.25">
      <c r="B173" t="s">
        <v>191</v>
      </c>
      <c r="C173">
        <f>COUNT(J173:Z173)</f>
        <v>6</v>
      </c>
      <c r="D173" s="1">
        <f>AVERAGE(J173:Z173)</f>
        <v>1</v>
      </c>
      <c r="E173" t="e">
        <f ca="1">LZ167(J173:Z173)</f>
        <v>#REF!</v>
      </c>
      <c r="F173">
        <f>MIN(J173:T173)</f>
        <v>1</v>
      </c>
      <c r="G173">
        <f>MEDIAN(J173:T173)</f>
        <v>1</v>
      </c>
      <c r="H173" s="1">
        <f>SUM(J173:Z173)</f>
        <v>6</v>
      </c>
      <c r="K173">
        <v>1</v>
      </c>
      <c r="M173">
        <v>1</v>
      </c>
      <c r="P173" s="24"/>
      <c r="R173">
        <v>1</v>
      </c>
      <c r="T173">
        <v>1</v>
      </c>
      <c r="U173" s="7">
        <v>1</v>
      </c>
      <c r="V173" s="7"/>
      <c r="W173" s="7"/>
      <c r="X173" s="7"/>
      <c r="Y173" s="7">
        <v>1</v>
      </c>
      <c r="Z173" s="7"/>
    </row>
    <row r="174" spans="1:26" hidden="1" x14ac:dyDescent="0.25">
      <c r="A174" s="4" t="s">
        <v>229</v>
      </c>
      <c r="B174" s="4" t="s">
        <v>230</v>
      </c>
    </row>
    <row r="175" spans="1:26" x14ac:dyDescent="0.25">
      <c r="A175" s="2" t="s">
        <v>1301</v>
      </c>
      <c r="B175" s="2"/>
    </row>
    <row r="176" spans="1:26" x14ac:dyDescent="0.25">
      <c r="A176" t="s">
        <v>232</v>
      </c>
      <c r="B176" t="s">
        <v>1302</v>
      </c>
      <c r="C176" t="s">
        <v>17</v>
      </c>
      <c r="J176" t="s">
        <v>17</v>
      </c>
      <c r="K176" t="s">
        <v>17</v>
      </c>
      <c r="L176" t="s">
        <v>17</v>
      </c>
      <c r="M176" t="s">
        <v>17</v>
      </c>
      <c r="N176" t="s">
        <v>17</v>
      </c>
      <c r="O176" t="s">
        <v>17</v>
      </c>
      <c r="P176" s="24" t="s">
        <v>17</v>
      </c>
      <c r="Q176" t="s">
        <v>17</v>
      </c>
      <c r="R176" t="s">
        <v>17</v>
      </c>
      <c r="S176" t="s">
        <v>17</v>
      </c>
      <c r="T176" t="s">
        <v>17</v>
      </c>
      <c r="U176" t="s">
        <v>17</v>
      </c>
    </row>
    <row r="177" spans="1:26" x14ac:dyDescent="0.25">
      <c r="B177" t="s">
        <v>217</v>
      </c>
      <c r="C177">
        <f t="shared" ref="C177:C180" si="38">COUNT(J177:Z177)</f>
        <v>6</v>
      </c>
      <c r="D177" s="1"/>
      <c r="E177" t="e">
        <f t="shared" ref="E177:E180" ca="1" si="39">LZ171(J177:Z177)</f>
        <v>#REF!</v>
      </c>
      <c r="F177">
        <f t="shared" ref="F177:F180" si="40">MIN(J177:T177)</f>
        <v>1</v>
      </c>
      <c r="G177">
        <f t="shared" ref="G177:G180" si="41">MEDIAN(J177:T177)</f>
        <v>1</v>
      </c>
      <c r="H177" s="1">
        <f t="shared" ref="H177:H180" si="42">SUM(J177:Z177)</f>
        <v>6</v>
      </c>
      <c r="L177">
        <v>1</v>
      </c>
      <c r="M177">
        <v>1</v>
      </c>
      <c r="P177" s="24"/>
      <c r="Q177">
        <v>1</v>
      </c>
      <c r="T177">
        <v>1</v>
      </c>
      <c r="U177" s="7"/>
      <c r="V177" s="7"/>
      <c r="W177" s="7"/>
      <c r="X177" s="7">
        <v>1</v>
      </c>
      <c r="Y177" s="7">
        <v>1</v>
      </c>
      <c r="Z177" s="7"/>
    </row>
    <row r="178" spans="1:26" x14ac:dyDescent="0.25">
      <c r="B178" t="s">
        <v>218</v>
      </c>
      <c r="C178">
        <f t="shared" si="38"/>
        <v>0</v>
      </c>
      <c r="D178" s="1"/>
      <c r="E178" t="e">
        <f t="shared" ca="1" si="39"/>
        <v>#REF!</v>
      </c>
      <c r="F178">
        <f t="shared" si="40"/>
        <v>0</v>
      </c>
      <c r="G178" t="e">
        <f t="shared" si="41"/>
        <v>#NUM!</v>
      </c>
      <c r="H178" s="1">
        <f t="shared" si="42"/>
        <v>0</v>
      </c>
      <c r="P178" s="24"/>
      <c r="U178" s="7"/>
      <c r="V178" s="7"/>
      <c r="W178" s="7"/>
      <c r="X178" s="7"/>
      <c r="Y178" s="7"/>
      <c r="Z178" s="7"/>
    </row>
    <row r="179" spans="1:26" x14ac:dyDescent="0.25">
      <c r="B179" t="s">
        <v>219</v>
      </c>
      <c r="C179">
        <f t="shared" si="38"/>
        <v>0</v>
      </c>
      <c r="D179" s="1"/>
      <c r="E179" t="e">
        <f t="shared" ca="1" si="39"/>
        <v>#REF!</v>
      </c>
      <c r="F179">
        <f t="shared" si="40"/>
        <v>0</v>
      </c>
      <c r="G179" t="e">
        <f t="shared" si="41"/>
        <v>#NUM!</v>
      </c>
      <c r="H179" s="1">
        <f t="shared" si="42"/>
        <v>0</v>
      </c>
      <c r="P179" s="24"/>
      <c r="U179" s="7"/>
      <c r="V179" s="7"/>
      <c r="W179" s="7"/>
      <c r="X179" s="7"/>
      <c r="Y179" s="7"/>
      <c r="Z179" s="7"/>
    </row>
    <row r="180" spans="1:26" x14ac:dyDescent="0.25">
      <c r="B180" t="s">
        <v>220</v>
      </c>
      <c r="C180">
        <f t="shared" si="38"/>
        <v>10</v>
      </c>
      <c r="D180" s="1"/>
      <c r="E180" t="e">
        <f t="shared" ca="1" si="39"/>
        <v>#REF!</v>
      </c>
      <c r="F180">
        <f t="shared" si="40"/>
        <v>1</v>
      </c>
      <c r="G180">
        <f t="shared" si="41"/>
        <v>1</v>
      </c>
      <c r="H180" s="1">
        <f t="shared" si="42"/>
        <v>10</v>
      </c>
      <c r="J180">
        <v>1</v>
      </c>
      <c r="K180">
        <v>1</v>
      </c>
      <c r="N180">
        <v>1</v>
      </c>
      <c r="O180">
        <v>1</v>
      </c>
      <c r="P180" s="24"/>
      <c r="R180">
        <v>1</v>
      </c>
      <c r="S180">
        <v>1</v>
      </c>
      <c r="U180" s="7">
        <v>1</v>
      </c>
      <c r="V180" s="7">
        <v>1</v>
      </c>
      <c r="W180" s="7">
        <v>1</v>
      </c>
      <c r="X180" s="7"/>
      <c r="Y180" s="7"/>
      <c r="Z180" s="7">
        <v>1</v>
      </c>
    </row>
    <row r="181" spans="1:26" x14ac:dyDescent="0.25">
      <c r="B181" t="s">
        <v>125</v>
      </c>
      <c r="C181">
        <f t="shared" ref="C181" si="43">COUNT(J181:Z181)</f>
        <v>0</v>
      </c>
      <c r="D181" s="1"/>
      <c r="E181" t="e">
        <f t="shared" ref="E181" ca="1" si="44">LZ175(J181:Z181)</f>
        <v>#REF!</v>
      </c>
      <c r="F181">
        <f t="shared" ref="F181" si="45">MIN(J181:T181)</f>
        <v>0</v>
      </c>
      <c r="G181" t="e">
        <f t="shared" ref="G181" si="46">MEDIAN(J181:T181)</f>
        <v>#NUM!</v>
      </c>
      <c r="H181" s="1">
        <f t="shared" ref="H181" si="47">SUM(J181:Z181)</f>
        <v>0</v>
      </c>
      <c r="U181" s="7"/>
      <c r="V181" s="7"/>
      <c r="W181" s="7"/>
      <c r="X181" s="7"/>
      <c r="Y181" s="7"/>
      <c r="Z181" s="7"/>
    </row>
    <row r="182" spans="1:26" hidden="1" x14ac:dyDescent="0.25">
      <c r="A182" s="4" t="s">
        <v>234</v>
      </c>
      <c r="B182" s="4" t="s">
        <v>1303</v>
      </c>
      <c r="J182" s="4" t="s">
        <v>527</v>
      </c>
      <c r="K182" s="4" t="s">
        <v>527</v>
      </c>
      <c r="L182" s="4" t="s">
        <v>609</v>
      </c>
      <c r="M182" s="4" t="s">
        <v>609</v>
      </c>
      <c r="N182" s="4" t="s">
        <v>527</v>
      </c>
      <c r="O182" s="4" t="s">
        <v>527</v>
      </c>
      <c r="Q182" s="4" t="s">
        <v>609</v>
      </c>
      <c r="R182" s="4" t="s">
        <v>527</v>
      </c>
      <c r="S182" s="4" t="s">
        <v>527</v>
      </c>
      <c r="T182" s="4" t="s">
        <v>609</v>
      </c>
      <c r="U182" s="10" t="s">
        <v>527</v>
      </c>
      <c r="V182" s="10" t="s">
        <v>527</v>
      </c>
      <c r="W182" s="10" t="s">
        <v>527</v>
      </c>
      <c r="X182" s="10" t="s">
        <v>609</v>
      </c>
      <c r="Y182" s="10" t="s">
        <v>609</v>
      </c>
      <c r="Z182" s="10" t="s">
        <v>527</v>
      </c>
    </row>
    <row r="183" spans="1:26" x14ac:dyDescent="0.25">
      <c r="A183" t="s">
        <v>236</v>
      </c>
      <c r="B183" t="s">
        <v>1304</v>
      </c>
      <c r="C183" t="s">
        <v>17</v>
      </c>
      <c r="J183" t="s">
        <v>17</v>
      </c>
      <c r="K183" t="s">
        <v>17</v>
      </c>
      <c r="L183" t="s">
        <v>17</v>
      </c>
      <c r="M183" t="s">
        <v>17</v>
      </c>
      <c r="N183" t="s">
        <v>17</v>
      </c>
      <c r="O183" t="s">
        <v>17</v>
      </c>
      <c r="P183" t="s">
        <v>17</v>
      </c>
      <c r="Q183" t="s">
        <v>17</v>
      </c>
      <c r="R183" t="s">
        <v>17</v>
      </c>
      <c r="S183" t="s">
        <v>17</v>
      </c>
      <c r="T183" t="s">
        <v>17</v>
      </c>
      <c r="U183" s="7" t="s">
        <v>17</v>
      </c>
      <c r="V183" s="7" t="s">
        <v>17</v>
      </c>
      <c r="W183" s="7" t="s">
        <v>17</v>
      </c>
      <c r="X183" s="7" t="s">
        <v>17</v>
      </c>
      <c r="Y183" s="7" t="s">
        <v>17</v>
      </c>
      <c r="Z183" s="7" t="s">
        <v>17</v>
      </c>
    </row>
    <row r="184" spans="1:26" x14ac:dyDescent="0.25">
      <c r="B184" t="s">
        <v>23</v>
      </c>
      <c r="C184">
        <f>COUNT(J184:Z184)</f>
        <v>16</v>
      </c>
      <c r="D184" s="1">
        <f>AVERAGE(J184:Z184)</f>
        <v>65.5625</v>
      </c>
      <c r="E184" t="e">
        <f ca="1">LZ178(J184:Z184)</f>
        <v>#REF!</v>
      </c>
      <c r="F184">
        <f>MIN(J184:T184)</f>
        <v>40</v>
      </c>
      <c r="G184">
        <f>MEDIAN(J184:T184)</f>
        <v>50</v>
      </c>
      <c r="H184" s="1">
        <f>SUM(J184:Z184)</f>
        <v>1049</v>
      </c>
      <c r="J184">
        <v>45</v>
      </c>
      <c r="K184">
        <v>40</v>
      </c>
      <c r="L184">
        <v>60</v>
      </c>
      <c r="M184">
        <v>50</v>
      </c>
      <c r="N184">
        <v>60</v>
      </c>
      <c r="O184">
        <v>95</v>
      </c>
      <c r="P184" s="24"/>
      <c r="Q184">
        <v>40</v>
      </c>
      <c r="R184">
        <v>45</v>
      </c>
      <c r="S184">
        <v>85</v>
      </c>
      <c r="T184">
        <v>50</v>
      </c>
      <c r="U184" s="7">
        <v>83</v>
      </c>
      <c r="V184" s="7">
        <v>90</v>
      </c>
      <c r="W184" s="7">
        <v>70</v>
      </c>
      <c r="X184" s="7">
        <v>100</v>
      </c>
      <c r="Y184" s="7">
        <v>50</v>
      </c>
      <c r="Z184" s="7">
        <v>86</v>
      </c>
    </row>
    <row r="185" spans="1:26" x14ac:dyDescent="0.25">
      <c r="B185" t="s">
        <v>24</v>
      </c>
      <c r="C185">
        <f>COUNT(J185:Z185)</f>
        <v>16</v>
      </c>
      <c r="D185" s="1">
        <f>AVERAGE(J185:Z185)</f>
        <v>34.4375</v>
      </c>
      <c r="E185" t="e">
        <f ca="1">LZ179(J185:Z185)</f>
        <v>#REF!</v>
      </c>
      <c r="F185">
        <f>MIN(J185:T185)</f>
        <v>5</v>
      </c>
      <c r="G185">
        <f>MEDIAN(J185:T185)</f>
        <v>50</v>
      </c>
      <c r="H185" s="1">
        <f>SUM(J185:Z185)</f>
        <v>551</v>
      </c>
      <c r="J185">
        <v>55</v>
      </c>
      <c r="K185">
        <v>60</v>
      </c>
      <c r="L185">
        <v>40</v>
      </c>
      <c r="M185">
        <v>50</v>
      </c>
      <c r="N185">
        <v>40</v>
      </c>
      <c r="O185">
        <v>5</v>
      </c>
      <c r="P185" s="24"/>
      <c r="Q185">
        <v>60</v>
      </c>
      <c r="R185">
        <v>55</v>
      </c>
      <c r="S185">
        <v>15</v>
      </c>
      <c r="T185">
        <v>50</v>
      </c>
      <c r="U185" s="7">
        <v>17</v>
      </c>
      <c r="V185" s="7">
        <v>10</v>
      </c>
      <c r="W185" s="7">
        <v>30</v>
      </c>
      <c r="X185" s="7">
        <v>0</v>
      </c>
      <c r="Y185" s="7">
        <v>50</v>
      </c>
      <c r="Z185" s="7">
        <v>14</v>
      </c>
    </row>
    <row r="186" spans="1:26" x14ac:dyDescent="0.25">
      <c r="B186" t="s">
        <v>25</v>
      </c>
      <c r="C186">
        <f>COUNT(J186:Z186)</f>
        <v>16</v>
      </c>
      <c r="D186" s="1">
        <f>AVERAGE(J186:Z186)</f>
        <v>0</v>
      </c>
      <c r="E186" t="e">
        <f ca="1">LZ180(J186:Z186)</f>
        <v>#REF!</v>
      </c>
      <c r="F186">
        <f>MIN(J186:T186)</f>
        <v>0</v>
      </c>
      <c r="G186">
        <f>MEDIAN(J186:T186)</f>
        <v>0</v>
      </c>
      <c r="H186" s="1">
        <f>SUM(J186:Z186)</f>
        <v>0</v>
      </c>
      <c r="J186">
        <v>0</v>
      </c>
      <c r="K186">
        <v>0</v>
      </c>
      <c r="L186">
        <v>0</v>
      </c>
      <c r="M186">
        <v>0</v>
      </c>
      <c r="N186">
        <v>0</v>
      </c>
      <c r="O186">
        <v>0</v>
      </c>
      <c r="P186" s="24"/>
      <c r="Q186">
        <v>0</v>
      </c>
      <c r="R186">
        <v>0</v>
      </c>
      <c r="S186">
        <v>0</v>
      </c>
      <c r="T186">
        <v>0</v>
      </c>
      <c r="U186" s="7">
        <v>0</v>
      </c>
      <c r="V186" s="7">
        <v>0</v>
      </c>
      <c r="W186" s="7">
        <v>0</v>
      </c>
      <c r="X186" s="7">
        <v>0</v>
      </c>
      <c r="Y186" s="7">
        <v>0</v>
      </c>
      <c r="Z186" s="7">
        <v>0</v>
      </c>
    </row>
    <row r="187" spans="1:26" hidden="1" x14ac:dyDescent="0.25">
      <c r="A187" s="4" t="s">
        <v>238</v>
      </c>
      <c r="B187" s="4" t="s">
        <v>1305</v>
      </c>
      <c r="J187" s="4" t="s">
        <v>528</v>
      </c>
      <c r="K187" s="4" t="s">
        <v>577</v>
      </c>
      <c r="L187" s="4" t="s">
        <v>610</v>
      </c>
      <c r="M187" s="4" t="s">
        <v>641</v>
      </c>
      <c r="N187" s="4" t="s">
        <v>610</v>
      </c>
      <c r="O187" s="4" t="s">
        <v>702</v>
      </c>
      <c r="P187" s="4" t="s">
        <v>715</v>
      </c>
      <c r="Q187" s="4" t="s">
        <v>577</v>
      </c>
      <c r="R187" s="4" t="s">
        <v>528</v>
      </c>
      <c r="S187" s="4" t="s">
        <v>806</v>
      </c>
      <c r="T187" s="4" t="s">
        <v>641</v>
      </c>
      <c r="U187" s="10" t="s">
        <v>965</v>
      </c>
      <c r="V187" s="10" t="s">
        <v>966</v>
      </c>
      <c r="W187" s="10" t="s">
        <v>805</v>
      </c>
      <c r="X187" s="10" t="s">
        <v>896</v>
      </c>
      <c r="Y187" s="10" t="s">
        <v>641</v>
      </c>
      <c r="Z187" s="10" t="s">
        <v>967</v>
      </c>
    </row>
    <row r="188" spans="1:26" x14ac:dyDescent="0.25">
      <c r="A188" s="2" t="s">
        <v>240</v>
      </c>
      <c r="B188" s="2"/>
    </row>
    <row r="189" spans="1:26" x14ac:dyDescent="0.25">
      <c r="A189" t="s">
        <v>241</v>
      </c>
      <c r="B189" t="s">
        <v>242</v>
      </c>
      <c r="C189" t="s">
        <v>17</v>
      </c>
      <c r="J189" t="s">
        <v>17</v>
      </c>
      <c r="K189" t="s">
        <v>17</v>
      </c>
      <c r="L189" t="s">
        <v>17</v>
      </c>
      <c r="M189" t="s">
        <v>17</v>
      </c>
      <c r="N189" t="s">
        <v>17</v>
      </c>
      <c r="O189" t="s">
        <v>17</v>
      </c>
      <c r="P189" t="s">
        <v>17</v>
      </c>
      <c r="Q189" t="s">
        <v>17</v>
      </c>
      <c r="R189" t="s">
        <v>17</v>
      </c>
      <c r="S189" t="s">
        <v>17</v>
      </c>
      <c r="T189" t="s">
        <v>17</v>
      </c>
      <c r="U189" t="s">
        <v>17</v>
      </c>
    </row>
    <row r="190" spans="1:26" x14ac:dyDescent="0.25">
      <c r="B190" t="s">
        <v>243</v>
      </c>
      <c r="C190">
        <f t="shared" ref="C190:C194" si="48">COUNT(J190:Z190)</f>
        <v>3</v>
      </c>
      <c r="D190" s="1"/>
      <c r="E190" t="e">
        <f t="shared" ref="E190:E194" ca="1" si="49">LZ184(J190:Z190)</f>
        <v>#REF!</v>
      </c>
      <c r="F190">
        <f t="shared" ref="F190:F194" si="50">MIN(J190:T190)</f>
        <v>1</v>
      </c>
      <c r="G190">
        <f t="shared" ref="G190:G194" si="51">MEDIAN(J190:T190)</f>
        <v>1</v>
      </c>
      <c r="H190" s="1">
        <f t="shared" ref="H190:H194" si="52">SUM(J190:Z190)</f>
        <v>3</v>
      </c>
      <c r="Q190">
        <v>1</v>
      </c>
      <c r="S190">
        <v>1</v>
      </c>
      <c r="U190" s="7"/>
      <c r="V190" s="7">
        <v>1</v>
      </c>
      <c r="W190" s="7"/>
      <c r="X190" s="7"/>
      <c r="Y190" s="7"/>
      <c r="Z190" s="7"/>
    </row>
    <row r="191" spans="1:26" x14ac:dyDescent="0.25">
      <c r="B191" t="s">
        <v>244</v>
      </c>
      <c r="C191">
        <f t="shared" si="48"/>
        <v>4</v>
      </c>
      <c r="D191" s="1"/>
      <c r="E191" t="e">
        <f t="shared" ca="1" si="49"/>
        <v>#REF!</v>
      </c>
      <c r="F191">
        <f t="shared" si="50"/>
        <v>1</v>
      </c>
      <c r="G191">
        <f t="shared" si="51"/>
        <v>1</v>
      </c>
      <c r="H191" s="1">
        <f t="shared" si="52"/>
        <v>4</v>
      </c>
      <c r="O191">
        <v>1</v>
      </c>
      <c r="P191" s="24"/>
      <c r="Q191">
        <v>1</v>
      </c>
      <c r="S191">
        <v>1</v>
      </c>
      <c r="U191" s="7"/>
      <c r="V191" s="7">
        <v>1</v>
      </c>
      <c r="W191" s="7"/>
      <c r="X191" s="7"/>
      <c r="Y191" s="7"/>
      <c r="Z191" s="7"/>
    </row>
    <row r="192" spans="1:26" x14ac:dyDescent="0.25">
      <c r="B192" t="s">
        <v>245</v>
      </c>
      <c r="C192">
        <f t="shared" si="48"/>
        <v>13</v>
      </c>
      <c r="D192" s="1"/>
      <c r="E192" t="e">
        <f t="shared" ca="1" si="49"/>
        <v>#REF!</v>
      </c>
      <c r="F192">
        <f t="shared" si="50"/>
        <v>1</v>
      </c>
      <c r="G192">
        <f t="shared" si="51"/>
        <v>1</v>
      </c>
      <c r="H192" s="1">
        <f t="shared" si="52"/>
        <v>13</v>
      </c>
      <c r="J192">
        <v>1</v>
      </c>
      <c r="K192">
        <v>1</v>
      </c>
      <c r="M192">
        <v>1</v>
      </c>
      <c r="N192">
        <v>1</v>
      </c>
      <c r="O192">
        <v>1</v>
      </c>
      <c r="P192" s="24"/>
      <c r="R192">
        <v>1</v>
      </c>
      <c r="S192">
        <v>1</v>
      </c>
      <c r="T192">
        <v>1</v>
      </c>
      <c r="U192" s="7">
        <v>1</v>
      </c>
      <c r="V192" s="7">
        <v>1</v>
      </c>
      <c r="W192" s="7">
        <v>1</v>
      </c>
      <c r="X192" s="7">
        <v>1</v>
      </c>
      <c r="Y192" s="7">
        <v>1</v>
      </c>
      <c r="Z192" s="7"/>
    </row>
    <row r="193" spans="1:26" x14ac:dyDescent="0.25">
      <c r="B193" t="s">
        <v>246</v>
      </c>
      <c r="C193">
        <f t="shared" si="48"/>
        <v>8</v>
      </c>
      <c r="D193" s="1"/>
      <c r="E193" t="e">
        <f t="shared" ca="1" si="49"/>
        <v>#REF!</v>
      </c>
      <c r="F193">
        <f t="shared" si="50"/>
        <v>1</v>
      </c>
      <c r="G193">
        <f t="shared" si="51"/>
        <v>1</v>
      </c>
      <c r="H193" s="1">
        <f t="shared" si="52"/>
        <v>8</v>
      </c>
      <c r="J193">
        <v>1</v>
      </c>
      <c r="O193">
        <v>1</v>
      </c>
      <c r="P193" s="24"/>
      <c r="R193">
        <v>1</v>
      </c>
      <c r="S193">
        <v>1</v>
      </c>
      <c r="T193">
        <v>1</v>
      </c>
      <c r="U193" s="7"/>
      <c r="V193" s="7">
        <v>1</v>
      </c>
      <c r="W193" s="7"/>
      <c r="X193" s="7">
        <v>1</v>
      </c>
      <c r="Y193" s="7">
        <v>1</v>
      </c>
      <c r="Z193" s="7"/>
    </row>
    <row r="194" spans="1:26" x14ac:dyDescent="0.25">
      <c r="B194" t="s">
        <v>247</v>
      </c>
      <c r="C194">
        <f t="shared" si="48"/>
        <v>7</v>
      </c>
      <c r="D194" s="1"/>
      <c r="E194" t="e">
        <f t="shared" ca="1" si="49"/>
        <v>#REF!</v>
      </c>
      <c r="F194">
        <f t="shared" si="50"/>
        <v>1</v>
      </c>
      <c r="G194">
        <f t="shared" si="51"/>
        <v>1</v>
      </c>
      <c r="H194" s="1">
        <f t="shared" si="52"/>
        <v>7</v>
      </c>
      <c r="K194">
        <v>1</v>
      </c>
      <c r="O194">
        <v>1</v>
      </c>
      <c r="P194" s="24"/>
      <c r="R194">
        <v>1</v>
      </c>
      <c r="S194">
        <v>1</v>
      </c>
      <c r="U194" s="7"/>
      <c r="V194" s="7">
        <v>1</v>
      </c>
      <c r="W194" s="7">
        <v>1</v>
      </c>
      <c r="X194" s="7"/>
      <c r="Y194" s="7"/>
      <c r="Z194" s="7">
        <v>1</v>
      </c>
    </row>
    <row r="195" spans="1:26" x14ac:dyDescent="0.25">
      <c r="B195" t="s">
        <v>248</v>
      </c>
      <c r="C195">
        <f t="shared" ref="C195:C197" si="53">COUNT(J195:Z195)</f>
        <v>8</v>
      </c>
      <c r="D195" s="1"/>
      <c r="E195" t="e">
        <f t="shared" ref="E195:E197" ca="1" si="54">LZ189(J195:Z195)</f>
        <v>#REF!</v>
      </c>
      <c r="F195">
        <f t="shared" ref="F195:F197" si="55">MIN(J195:T195)</f>
        <v>1</v>
      </c>
      <c r="G195">
        <f t="shared" ref="G195:G197" si="56">MEDIAN(J195:T195)</f>
        <v>1</v>
      </c>
      <c r="H195" s="1">
        <f t="shared" ref="H195:H197" si="57">SUM(J195:Z195)</f>
        <v>8</v>
      </c>
      <c r="K195">
        <v>1</v>
      </c>
      <c r="O195">
        <v>1</v>
      </c>
      <c r="P195" s="24"/>
      <c r="R195">
        <v>1</v>
      </c>
      <c r="U195" s="7">
        <v>1</v>
      </c>
      <c r="V195" s="7">
        <v>1</v>
      </c>
      <c r="W195" s="7">
        <v>1</v>
      </c>
      <c r="X195" s="7"/>
      <c r="Y195" s="7">
        <v>1</v>
      </c>
      <c r="Z195" s="7">
        <v>1</v>
      </c>
    </row>
    <row r="196" spans="1:26" x14ac:dyDescent="0.25">
      <c r="B196" t="s">
        <v>203</v>
      </c>
      <c r="C196">
        <f t="shared" si="53"/>
        <v>1</v>
      </c>
      <c r="D196" s="1"/>
      <c r="E196" t="e">
        <f t="shared" ca="1" si="54"/>
        <v>#REF!</v>
      </c>
      <c r="F196">
        <f t="shared" si="55"/>
        <v>1</v>
      </c>
      <c r="G196">
        <f t="shared" si="56"/>
        <v>1</v>
      </c>
      <c r="H196" s="1">
        <f t="shared" si="57"/>
        <v>1</v>
      </c>
      <c r="L196">
        <v>1</v>
      </c>
      <c r="P196" s="24"/>
      <c r="U196" s="7"/>
      <c r="V196" s="7"/>
      <c r="W196" s="7"/>
      <c r="X196" s="7"/>
      <c r="Y196" s="7"/>
      <c r="Z196" s="7"/>
    </row>
    <row r="197" spans="1:26" x14ac:dyDescent="0.25">
      <c r="B197" t="s">
        <v>125</v>
      </c>
      <c r="C197">
        <f t="shared" si="53"/>
        <v>0</v>
      </c>
      <c r="D197" s="1"/>
      <c r="E197" t="e">
        <f t="shared" ca="1" si="54"/>
        <v>#REF!</v>
      </c>
      <c r="F197">
        <f t="shared" si="55"/>
        <v>0</v>
      </c>
      <c r="G197" t="e">
        <f t="shared" si="56"/>
        <v>#NUM!</v>
      </c>
      <c r="H197" s="1">
        <f t="shared" si="57"/>
        <v>0</v>
      </c>
      <c r="U197" s="7"/>
      <c r="V197" s="7" t="s">
        <v>1306</v>
      </c>
      <c r="W197" s="7"/>
      <c r="X197" s="7"/>
      <c r="Y197" s="7"/>
      <c r="Z197" s="7"/>
    </row>
    <row r="198" spans="1:26" hidden="1" x14ac:dyDescent="0.25">
      <c r="A198" s="4" t="s">
        <v>249</v>
      </c>
      <c r="B198" s="4" t="s">
        <v>250</v>
      </c>
      <c r="U198" s="7"/>
      <c r="V198" s="7"/>
      <c r="W198" s="7"/>
      <c r="X198" s="7"/>
      <c r="Y198" s="7"/>
      <c r="Z198" s="7"/>
    </row>
    <row r="199" spans="1:26" x14ac:dyDescent="0.25">
      <c r="A199" t="s">
        <v>251</v>
      </c>
      <c r="B199" t="s">
        <v>1307</v>
      </c>
      <c r="C199" t="s">
        <v>519</v>
      </c>
      <c r="D199">
        <f>COUNTIF(J199:Z199,"si")</f>
        <v>10</v>
      </c>
      <c r="H199" t="s">
        <v>521</v>
      </c>
      <c r="I199">
        <f>COUNTIF(J199:Z199,"no")</f>
        <v>6</v>
      </c>
      <c r="J199" s="4" t="s">
        <v>519</v>
      </c>
      <c r="K199" s="4" t="s">
        <v>521</v>
      </c>
      <c r="L199" s="4" t="s">
        <v>519</v>
      </c>
      <c r="M199" s="4" t="s">
        <v>521</v>
      </c>
      <c r="N199" s="4" t="s">
        <v>521</v>
      </c>
      <c r="O199" s="4" t="s">
        <v>519</v>
      </c>
      <c r="P199" s="24" t="s">
        <v>17</v>
      </c>
      <c r="Q199" s="4" t="s">
        <v>521</v>
      </c>
      <c r="R199" s="4" t="s">
        <v>519</v>
      </c>
      <c r="S199" s="4" t="s">
        <v>519</v>
      </c>
      <c r="T199" s="4" t="s">
        <v>521</v>
      </c>
      <c r="U199" s="10" t="s">
        <v>521</v>
      </c>
      <c r="V199" s="10" t="s">
        <v>519</v>
      </c>
      <c r="W199" s="10" t="s">
        <v>519</v>
      </c>
      <c r="X199" s="10" t="s">
        <v>519</v>
      </c>
      <c r="Y199" s="10" t="s">
        <v>519</v>
      </c>
      <c r="Z199" s="10" t="s">
        <v>519</v>
      </c>
    </row>
    <row r="200" spans="1:26" hidden="1" x14ac:dyDescent="0.25">
      <c r="A200" s="4" t="s">
        <v>253</v>
      </c>
      <c r="B200" s="4" t="s">
        <v>254</v>
      </c>
      <c r="J200" s="4" t="s">
        <v>519</v>
      </c>
      <c r="K200" s="4" t="s">
        <v>521</v>
      </c>
      <c r="L200" s="4" t="s">
        <v>519</v>
      </c>
      <c r="M200" s="4" t="s">
        <v>521</v>
      </c>
      <c r="N200" s="4" t="s">
        <v>521</v>
      </c>
      <c r="O200" s="4" t="s">
        <v>519</v>
      </c>
      <c r="P200" s="26" t="s">
        <v>545</v>
      </c>
      <c r="Q200" s="4" t="s">
        <v>521</v>
      </c>
      <c r="R200" s="4" t="s">
        <v>519</v>
      </c>
      <c r="S200" s="4" t="s">
        <v>519</v>
      </c>
      <c r="T200" s="4" t="s">
        <v>521</v>
      </c>
      <c r="U200" s="10" t="s">
        <v>521</v>
      </c>
      <c r="V200" s="10" t="s">
        <v>519</v>
      </c>
      <c r="W200" s="10" t="s">
        <v>519</v>
      </c>
      <c r="X200" s="10" t="s">
        <v>519</v>
      </c>
      <c r="Y200" s="10" t="s">
        <v>519</v>
      </c>
      <c r="Z200" s="10" t="s">
        <v>519</v>
      </c>
    </row>
    <row r="201" spans="1:26" x14ac:dyDescent="0.25">
      <c r="A201" t="s">
        <v>256</v>
      </c>
      <c r="B201" t="s">
        <v>257</v>
      </c>
      <c r="C201" t="s">
        <v>519</v>
      </c>
      <c r="D201">
        <f>COUNTIF(J201:Z201,"si")</f>
        <v>16</v>
      </c>
      <c r="H201" t="s">
        <v>521</v>
      </c>
      <c r="I201">
        <f>COUNTIF(J201:Z201,"no")</f>
        <v>0</v>
      </c>
      <c r="J201" s="4" t="s">
        <v>519</v>
      </c>
      <c r="K201" s="4" t="s">
        <v>519</v>
      </c>
      <c r="L201" s="4" t="s">
        <v>519</v>
      </c>
      <c r="M201" s="4" t="s">
        <v>519</v>
      </c>
      <c r="N201" s="4" t="s">
        <v>519</v>
      </c>
      <c r="O201" s="4" t="s">
        <v>519</v>
      </c>
      <c r="P201" s="24" t="s">
        <v>17</v>
      </c>
      <c r="Q201" s="4" t="s">
        <v>519</v>
      </c>
      <c r="R201" s="4" t="s">
        <v>519</v>
      </c>
      <c r="S201" s="4" t="s">
        <v>519</v>
      </c>
      <c r="T201" s="4" t="s">
        <v>519</v>
      </c>
      <c r="U201" s="10" t="s">
        <v>519</v>
      </c>
      <c r="V201" s="10" t="s">
        <v>519</v>
      </c>
      <c r="W201" s="10" t="s">
        <v>519</v>
      </c>
      <c r="X201" s="10" t="s">
        <v>519</v>
      </c>
      <c r="Y201" s="10" t="s">
        <v>519</v>
      </c>
      <c r="Z201" s="10" t="s">
        <v>519</v>
      </c>
    </row>
    <row r="202" spans="1:26" hidden="1" x14ac:dyDescent="0.25">
      <c r="A202" s="4" t="s">
        <v>258</v>
      </c>
      <c r="B202" s="4" t="s">
        <v>259</v>
      </c>
      <c r="J202" s="4" t="s">
        <v>519</v>
      </c>
      <c r="K202" s="4" t="s">
        <v>519</v>
      </c>
      <c r="L202" s="4" t="s">
        <v>519</v>
      </c>
      <c r="M202" s="4" t="s">
        <v>519</v>
      </c>
      <c r="N202" s="4" t="s">
        <v>519</v>
      </c>
      <c r="O202" s="4" t="s">
        <v>519</v>
      </c>
      <c r="P202" s="26" t="s">
        <v>545</v>
      </c>
      <c r="Q202" s="4" t="s">
        <v>519</v>
      </c>
      <c r="R202" s="4" t="s">
        <v>519</v>
      </c>
      <c r="S202" s="4" t="s">
        <v>519</v>
      </c>
      <c r="T202" s="4" t="s">
        <v>519</v>
      </c>
      <c r="U202" s="10" t="s">
        <v>519</v>
      </c>
      <c r="V202" s="10" t="s">
        <v>519</v>
      </c>
      <c r="W202" s="10" t="s">
        <v>519</v>
      </c>
      <c r="X202" s="10" t="s">
        <v>519</v>
      </c>
      <c r="Y202" s="10" t="s">
        <v>519</v>
      </c>
      <c r="Z202" s="10" t="s">
        <v>519</v>
      </c>
    </row>
    <row r="203" spans="1:26" x14ac:dyDescent="0.25">
      <c r="A203" t="s">
        <v>260</v>
      </c>
      <c r="B203" t="s">
        <v>261</v>
      </c>
      <c r="C203">
        <f>COUNT(J203:Z203)</f>
        <v>16</v>
      </c>
      <c r="D203" s="1">
        <f>AVERAGE(J203:Z203)</f>
        <v>9.4375</v>
      </c>
      <c r="E203" t="e">
        <f ca="1">LZ197(J203:Z203)</f>
        <v>#REF!</v>
      </c>
      <c r="F203">
        <f>MIN(J203:T203)</f>
        <v>1</v>
      </c>
      <c r="G203">
        <f>MEDIAN(J203:T203)</f>
        <v>9</v>
      </c>
      <c r="H203" s="1">
        <f>SUM(J203:Z203)</f>
        <v>151</v>
      </c>
      <c r="I203" t="s">
        <v>18</v>
      </c>
      <c r="J203" s="1">
        <v>15</v>
      </c>
      <c r="K203" s="1">
        <v>10</v>
      </c>
      <c r="L203" s="1">
        <v>8</v>
      </c>
      <c r="M203" s="1">
        <v>5</v>
      </c>
      <c r="N203" s="1">
        <v>5</v>
      </c>
      <c r="O203" s="1">
        <v>11</v>
      </c>
      <c r="P203" s="24" t="s">
        <v>17</v>
      </c>
      <c r="Q203" s="1">
        <v>1</v>
      </c>
      <c r="R203" s="1">
        <v>10</v>
      </c>
      <c r="S203" s="1">
        <v>5</v>
      </c>
      <c r="T203" s="1">
        <v>20</v>
      </c>
      <c r="U203" s="11">
        <v>7</v>
      </c>
      <c r="V203" s="11">
        <v>8</v>
      </c>
      <c r="W203" s="11">
        <v>10</v>
      </c>
      <c r="X203" s="11">
        <v>2</v>
      </c>
      <c r="Y203" s="11">
        <v>29</v>
      </c>
      <c r="Z203" s="11">
        <v>5</v>
      </c>
    </row>
    <row r="204" spans="1:26" hidden="1" x14ac:dyDescent="0.25">
      <c r="A204" s="4" t="s">
        <v>262</v>
      </c>
      <c r="B204" s="4" t="s">
        <v>263</v>
      </c>
      <c r="C204" s="4">
        <f>COUNT(J204:T204)</f>
        <v>11</v>
      </c>
      <c r="D204" s="4">
        <f>AVERAGE(J204:T204)</f>
        <v>8.1818181818181817</v>
      </c>
      <c r="E204" s="4" t="e">
        <f ca="1">LZ1(J204:T204)</f>
        <v>#REF!</v>
      </c>
      <c r="F204" s="4">
        <f>MIN(J204:T204)</f>
        <v>0</v>
      </c>
      <c r="G204" s="4">
        <f>MEDIAN(J204:T204)</f>
        <v>8</v>
      </c>
      <c r="H204" s="4">
        <f>SUM(J204:T204)</f>
        <v>90</v>
      </c>
      <c r="I204" t="s">
        <v>135</v>
      </c>
      <c r="J204" s="5">
        <v>15</v>
      </c>
      <c r="K204" s="5">
        <v>10</v>
      </c>
      <c r="L204" s="5">
        <v>8</v>
      </c>
      <c r="M204" s="5">
        <v>5</v>
      </c>
      <c r="N204" s="5">
        <v>5</v>
      </c>
      <c r="O204" s="5">
        <v>11</v>
      </c>
      <c r="P204" s="5">
        <v>0</v>
      </c>
      <c r="Q204" s="5">
        <v>1</v>
      </c>
      <c r="R204" s="5">
        <v>10</v>
      </c>
      <c r="S204" s="5">
        <v>5</v>
      </c>
      <c r="T204" s="5">
        <v>20</v>
      </c>
      <c r="U204" s="12">
        <v>7</v>
      </c>
      <c r="V204" s="12">
        <v>8</v>
      </c>
      <c r="W204" s="12">
        <v>10</v>
      </c>
      <c r="X204" s="12">
        <v>2</v>
      </c>
      <c r="Y204" s="12">
        <v>29</v>
      </c>
      <c r="Z204" s="12">
        <v>5</v>
      </c>
    </row>
    <row r="205" spans="1:26" x14ac:dyDescent="0.25">
      <c r="A205" s="2" t="s">
        <v>267</v>
      </c>
      <c r="B205" s="2"/>
    </row>
    <row r="206" spans="1:26" x14ac:dyDescent="0.25">
      <c r="A206" s="2" t="s">
        <v>268</v>
      </c>
      <c r="B206" s="2"/>
    </row>
    <row r="207" spans="1:26" x14ac:dyDescent="0.25">
      <c r="A207" t="s">
        <v>272</v>
      </c>
      <c r="B207" t="s">
        <v>273</v>
      </c>
      <c r="C207" t="s">
        <v>17</v>
      </c>
      <c r="J207" t="s">
        <v>17</v>
      </c>
      <c r="K207" t="s">
        <v>17</v>
      </c>
      <c r="L207" t="s">
        <v>17</v>
      </c>
      <c r="M207" t="s">
        <v>17</v>
      </c>
      <c r="N207" t="s">
        <v>17</v>
      </c>
      <c r="O207" t="s">
        <v>17</v>
      </c>
      <c r="P207" t="s">
        <v>17</v>
      </c>
      <c r="Q207" t="s">
        <v>17</v>
      </c>
      <c r="R207" t="s">
        <v>17</v>
      </c>
      <c r="S207" t="s">
        <v>17</v>
      </c>
      <c r="T207" t="s">
        <v>17</v>
      </c>
      <c r="U207" t="s">
        <v>17</v>
      </c>
    </row>
    <row r="208" spans="1:26" x14ac:dyDescent="0.25">
      <c r="B208" t="s">
        <v>274</v>
      </c>
      <c r="C208">
        <f t="shared" ref="C208:C212" si="58">COUNT(J208:Z208)</f>
        <v>10</v>
      </c>
      <c r="D208" s="1"/>
      <c r="E208" t="e">
        <f t="shared" ref="E208:E212" ca="1" si="59">LZ202(J208:Z208)</f>
        <v>#REF!</v>
      </c>
      <c r="F208">
        <f t="shared" ref="F208:F212" si="60">MIN(J208:T208)</f>
        <v>1</v>
      </c>
      <c r="G208">
        <f t="shared" ref="G208:G212" si="61">MEDIAN(J208:T208)</f>
        <v>1</v>
      </c>
      <c r="H208" s="1">
        <f t="shared" ref="H208:H212" si="62">SUM(J208:Z208)</f>
        <v>10</v>
      </c>
      <c r="J208">
        <v>1</v>
      </c>
      <c r="M208">
        <v>1</v>
      </c>
      <c r="O208">
        <v>1</v>
      </c>
      <c r="P208" s="24"/>
      <c r="Q208">
        <v>1</v>
      </c>
      <c r="S208">
        <v>1</v>
      </c>
      <c r="U208" s="7">
        <v>1</v>
      </c>
      <c r="V208" s="7"/>
      <c r="W208" s="7">
        <v>1</v>
      </c>
      <c r="X208" s="7">
        <v>1</v>
      </c>
      <c r="Y208" s="7">
        <v>1</v>
      </c>
      <c r="Z208" s="7">
        <v>1</v>
      </c>
    </row>
    <row r="209" spans="1:26" x14ac:dyDescent="0.25">
      <c r="B209" t="s">
        <v>275</v>
      </c>
      <c r="C209">
        <f t="shared" si="58"/>
        <v>14</v>
      </c>
      <c r="D209" s="1"/>
      <c r="E209" t="e">
        <f t="shared" ca="1" si="59"/>
        <v>#REF!</v>
      </c>
      <c r="F209">
        <f t="shared" si="60"/>
        <v>1</v>
      </c>
      <c r="G209">
        <f t="shared" si="61"/>
        <v>1</v>
      </c>
      <c r="H209" s="1">
        <f t="shared" si="62"/>
        <v>14</v>
      </c>
      <c r="J209">
        <v>1</v>
      </c>
      <c r="K209">
        <v>1</v>
      </c>
      <c r="L209">
        <v>1</v>
      </c>
      <c r="M209">
        <v>1</v>
      </c>
      <c r="N209">
        <v>1</v>
      </c>
      <c r="O209">
        <v>1</v>
      </c>
      <c r="P209" s="24"/>
      <c r="R209">
        <v>1</v>
      </c>
      <c r="T209">
        <v>1</v>
      </c>
      <c r="U209" s="7">
        <v>1</v>
      </c>
      <c r="V209" s="7">
        <v>1</v>
      </c>
      <c r="W209" s="7">
        <v>1</v>
      </c>
      <c r="X209" s="7">
        <v>1</v>
      </c>
      <c r="Y209" s="7">
        <v>1</v>
      </c>
      <c r="Z209" s="7">
        <v>1</v>
      </c>
    </row>
    <row r="210" spans="1:26" x14ac:dyDescent="0.25">
      <c r="B210" t="s">
        <v>276</v>
      </c>
      <c r="C210">
        <f t="shared" si="58"/>
        <v>8</v>
      </c>
      <c r="D210" s="1"/>
      <c r="E210" t="e">
        <f t="shared" ca="1" si="59"/>
        <v>#REF!</v>
      </c>
      <c r="F210">
        <f t="shared" si="60"/>
        <v>1</v>
      </c>
      <c r="G210">
        <f t="shared" si="61"/>
        <v>1</v>
      </c>
      <c r="H210" s="1">
        <f t="shared" si="62"/>
        <v>8</v>
      </c>
      <c r="J210">
        <v>1</v>
      </c>
      <c r="K210">
        <v>1</v>
      </c>
      <c r="M210">
        <v>1</v>
      </c>
      <c r="P210" s="24"/>
      <c r="S210">
        <v>1</v>
      </c>
      <c r="T210">
        <v>1</v>
      </c>
      <c r="U210" s="7"/>
      <c r="V210" s="7">
        <v>1</v>
      </c>
      <c r="W210" s="7"/>
      <c r="X210" s="7"/>
      <c r="Y210" s="7">
        <v>1</v>
      </c>
      <c r="Z210" s="7">
        <v>1</v>
      </c>
    </row>
    <row r="211" spans="1:26" x14ac:dyDescent="0.25">
      <c r="B211" t="s">
        <v>277</v>
      </c>
      <c r="C211">
        <f t="shared" si="58"/>
        <v>0</v>
      </c>
      <c r="D211" s="1"/>
      <c r="E211" t="e">
        <f t="shared" ca="1" si="59"/>
        <v>#REF!</v>
      </c>
      <c r="F211">
        <f t="shared" si="60"/>
        <v>0</v>
      </c>
      <c r="G211" t="e">
        <f t="shared" si="61"/>
        <v>#NUM!</v>
      </c>
      <c r="H211" s="1">
        <f t="shared" si="62"/>
        <v>0</v>
      </c>
      <c r="P211" s="24"/>
      <c r="U211" s="7"/>
      <c r="V211" s="7"/>
      <c r="W211" s="7"/>
      <c r="X211" s="7"/>
      <c r="Y211" s="7"/>
      <c r="Z211" s="7"/>
    </row>
    <row r="212" spans="1:26" x14ac:dyDescent="0.25">
      <c r="B212" t="s">
        <v>125</v>
      </c>
      <c r="C212">
        <f t="shared" si="58"/>
        <v>0</v>
      </c>
      <c r="D212" s="1"/>
      <c r="E212" t="e">
        <f t="shared" ca="1" si="59"/>
        <v>#REF!</v>
      </c>
      <c r="F212">
        <f t="shared" si="60"/>
        <v>0</v>
      </c>
      <c r="G212" t="e">
        <f t="shared" si="61"/>
        <v>#NUM!</v>
      </c>
      <c r="H212" s="1">
        <f t="shared" si="62"/>
        <v>0</v>
      </c>
      <c r="K212" t="s">
        <v>557</v>
      </c>
      <c r="P212" s="24"/>
      <c r="U212" s="7"/>
      <c r="V212" s="7"/>
      <c r="W212" s="7"/>
      <c r="X212" s="7" t="s">
        <v>975</v>
      </c>
      <c r="Y212" s="7" t="s">
        <v>976</v>
      </c>
      <c r="Z212" s="7"/>
    </row>
    <row r="213" spans="1:26" hidden="1" x14ac:dyDescent="0.25">
      <c r="A213" s="4" t="s">
        <v>278</v>
      </c>
      <c r="B213" s="4" t="s">
        <v>279</v>
      </c>
    </row>
    <row r="214" spans="1:26" x14ac:dyDescent="0.25">
      <c r="A214" s="2" t="s">
        <v>281</v>
      </c>
      <c r="B214" s="2"/>
    </row>
    <row r="215" spans="1:26" x14ac:dyDescent="0.25">
      <c r="A215" t="s">
        <v>282</v>
      </c>
      <c r="B215" t="s">
        <v>283</v>
      </c>
      <c r="C215" t="s">
        <v>17</v>
      </c>
      <c r="J215" t="s">
        <v>17</v>
      </c>
      <c r="K215" t="s">
        <v>17</v>
      </c>
      <c r="L215" t="s">
        <v>17</v>
      </c>
      <c r="M215" t="s">
        <v>17</v>
      </c>
      <c r="N215" t="s">
        <v>17</v>
      </c>
      <c r="O215" t="s">
        <v>17</v>
      </c>
      <c r="P215" t="s">
        <v>17</v>
      </c>
      <c r="Q215" t="s">
        <v>17</v>
      </c>
      <c r="R215" t="s">
        <v>17</v>
      </c>
      <c r="S215" t="s">
        <v>17</v>
      </c>
      <c r="T215" t="s">
        <v>17</v>
      </c>
      <c r="U215" t="s">
        <v>17</v>
      </c>
    </row>
    <row r="216" spans="1:26" x14ac:dyDescent="0.25">
      <c r="B216" t="s">
        <v>284</v>
      </c>
      <c r="C216">
        <f t="shared" ref="C216:C220" si="63">COUNT(J216:Z216)</f>
        <v>12</v>
      </c>
      <c r="D216" s="1"/>
      <c r="E216" t="e">
        <f t="shared" ref="E216:E220" ca="1" si="64">LZ210(J216:Z216)</f>
        <v>#REF!</v>
      </c>
      <c r="F216">
        <f t="shared" ref="F216:F220" si="65">MIN(J216:T216)</f>
        <v>1</v>
      </c>
      <c r="G216">
        <f t="shared" ref="G216:G220" si="66">MEDIAN(J216:T216)</f>
        <v>1</v>
      </c>
      <c r="H216" s="1">
        <f t="shared" ref="H216:H220" si="67">SUM(J216:Z216)</f>
        <v>12</v>
      </c>
      <c r="J216">
        <v>1</v>
      </c>
      <c r="N216">
        <v>1</v>
      </c>
      <c r="O216">
        <v>1</v>
      </c>
      <c r="P216" s="24"/>
      <c r="R216">
        <v>1</v>
      </c>
      <c r="S216">
        <v>1</v>
      </c>
      <c r="T216">
        <v>1</v>
      </c>
      <c r="U216" s="7">
        <v>1</v>
      </c>
      <c r="V216" s="7">
        <v>1</v>
      </c>
      <c r="W216" s="7">
        <v>1</v>
      </c>
      <c r="X216" s="7">
        <v>1</v>
      </c>
      <c r="Y216" s="7">
        <v>1</v>
      </c>
      <c r="Z216" s="7">
        <v>1</v>
      </c>
    </row>
    <row r="217" spans="1:26" x14ac:dyDescent="0.25">
      <c r="B217" t="s">
        <v>285</v>
      </c>
      <c r="C217">
        <f t="shared" si="63"/>
        <v>13</v>
      </c>
      <c r="D217" s="1"/>
      <c r="E217" t="e">
        <f t="shared" ca="1" si="64"/>
        <v>#REF!</v>
      </c>
      <c r="F217">
        <f t="shared" si="65"/>
        <v>1</v>
      </c>
      <c r="G217">
        <f t="shared" si="66"/>
        <v>1</v>
      </c>
      <c r="H217" s="1">
        <f t="shared" si="67"/>
        <v>13</v>
      </c>
      <c r="J217">
        <v>1</v>
      </c>
      <c r="K217">
        <v>1</v>
      </c>
      <c r="N217">
        <v>1</v>
      </c>
      <c r="O217">
        <v>1</v>
      </c>
      <c r="P217" s="24"/>
      <c r="R217">
        <v>1</v>
      </c>
      <c r="S217">
        <v>1</v>
      </c>
      <c r="T217">
        <v>1</v>
      </c>
      <c r="U217" s="7">
        <v>1</v>
      </c>
      <c r="V217" s="7">
        <v>1</v>
      </c>
      <c r="W217" s="7">
        <v>1</v>
      </c>
      <c r="X217" s="7">
        <v>1</v>
      </c>
      <c r="Y217" s="7">
        <v>1</v>
      </c>
      <c r="Z217" s="7">
        <v>1</v>
      </c>
    </row>
    <row r="218" spans="1:26" x14ac:dyDescent="0.25">
      <c r="B218" t="s">
        <v>286</v>
      </c>
      <c r="C218">
        <f t="shared" si="63"/>
        <v>12</v>
      </c>
      <c r="D218" s="1"/>
      <c r="E218" t="e">
        <f t="shared" ca="1" si="64"/>
        <v>#REF!</v>
      </c>
      <c r="F218">
        <f t="shared" si="65"/>
        <v>1</v>
      </c>
      <c r="G218">
        <f t="shared" si="66"/>
        <v>1</v>
      </c>
      <c r="H218" s="1">
        <f t="shared" si="67"/>
        <v>12</v>
      </c>
      <c r="J218">
        <v>1</v>
      </c>
      <c r="K218">
        <v>1</v>
      </c>
      <c r="L218">
        <v>1</v>
      </c>
      <c r="M218">
        <v>1</v>
      </c>
      <c r="N218">
        <v>1</v>
      </c>
      <c r="P218" s="24"/>
      <c r="Q218">
        <v>1</v>
      </c>
      <c r="R218">
        <v>1</v>
      </c>
      <c r="T218">
        <v>1</v>
      </c>
      <c r="U218" s="7">
        <v>1</v>
      </c>
      <c r="V218" s="7">
        <v>1</v>
      </c>
      <c r="W218" s="7"/>
      <c r="X218" s="7"/>
      <c r="Y218" s="7">
        <v>1</v>
      </c>
      <c r="Z218" s="7">
        <v>1</v>
      </c>
    </row>
    <row r="219" spans="1:26" x14ac:dyDescent="0.25">
      <c r="B219" t="s">
        <v>287</v>
      </c>
      <c r="C219">
        <f t="shared" si="63"/>
        <v>13</v>
      </c>
      <c r="D219" s="1"/>
      <c r="E219" t="e">
        <f t="shared" ca="1" si="64"/>
        <v>#REF!</v>
      </c>
      <c r="F219">
        <f t="shared" si="65"/>
        <v>1</v>
      </c>
      <c r="G219">
        <f t="shared" si="66"/>
        <v>1</v>
      </c>
      <c r="H219" s="1">
        <f t="shared" si="67"/>
        <v>13</v>
      </c>
      <c r="J219">
        <v>1</v>
      </c>
      <c r="K219">
        <v>1</v>
      </c>
      <c r="O219">
        <v>1</v>
      </c>
      <c r="P219" s="24"/>
      <c r="Q219">
        <v>1</v>
      </c>
      <c r="R219">
        <v>1</v>
      </c>
      <c r="S219">
        <v>1</v>
      </c>
      <c r="T219">
        <v>1</v>
      </c>
      <c r="U219" s="7">
        <v>1</v>
      </c>
      <c r="V219" s="7">
        <v>1</v>
      </c>
      <c r="W219" s="7">
        <v>1</v>
      </c>
      <c r="X219" s="7">
        <v>1</v>
      </c>
      <c r="Y219" s="7">
        <v>1</v>
      </c>
      <c r="Z219" s="7">
        <v>1</v>
      </c>
    </row>
    <row r="220" spans="1:26" x14ac:dyDescent="0.25">
      <c r="B220" t="s">
        <v>288</v>
      </c>
      <c r="C220">
        <f t="shared" si="63"/>
        <v>12</v>
      </c>
      <c r="D220" s="1"/>
      <c r="E220" t="e">
        <f t="shared" ca="1" si="64"/>
        <v>#REF!</v>
      </c>
      <c r="F220">
        <f t="shared" si="65"/>
        <v>1</v>
      </c>
      <c r="G220">
        <f t="shared" si="66"/>
        <v>1</v>
      </c>
      <c r="H220" s="1">
        <f t="shared" si="67"/>
        <v>12</v>
      </c>
      <c r="J220">
        <v>1</v>
      </c>
      <c r="K220">
        <v>1</v>
      </c>
      <c r="M220">
        <v>1</v>
      </c>
      <c r="N220">
        <v>1</v>
      </c>
      <c r="P220" s="24"/>
      <c r="Q220">
        <v>1</v>
      </c>
      <c r="R220">
        <v>1</v>
      </c>
      <c r="S220">
        <v>1</v>
      </c>
      <c r="U220" s="7"/>
      <c r="V220" s="7">
        <v>1</v>
      </c>
      <c r="W220" s="7">
        <v>1</v>
      </c>
      <c r="X220" s="7">
        <v>1</v>
      </c>
      <c r="Y220" s="7">
        <v>1</v>
      </c>
      <c r="Z220" s="7">
        <v>1</v>
      </c>
    </row>
    <row r="221" spans="1:26" x14ac:dyDescent="0.25">
      <c r="B221" t="s">
        <v>289</v>
      </c>
      <c r="C221">
        <f t="shared" ref="C221:C223" si="68">COUNT(J221:Z221)</f>
        <v>3</v>
      </c>
      <c r="D221" s="1"/>
      <c r="E221" t="e">
        <f t="shared" ref="E221:E223" ca="1" si="69">LZ215(J221:Z221)</f>
        <v>#REF!</v>
      </c>
      <c r="F221">
        <f t="shared" ref="F221:F223" si="70">MIN(J221:T221)</f>
        <v>0</v>
      </c>
      <c r="G221" t="e">
        <f t="shared" ref="G221:G223" si="71">MEDIAN(J221:T221)</f>
        <v>#NUM!</v>
      </c>
      <c r="H221" s="1">
        <f t="shared" ref="H221:H223" si="72">SUM(J221:Z221)</f>
        <v>3</v>
      </c>
      <c r="P221" s="24"/>
      <c r="U221" s="7">
        <v>1</v>
      </c>
      <c r="V221" s="7"/>
      <c r="W221" s="7"/>
      <c r="X221" s="7"/>
      <c r="Y221" s="7">
        <v>1</v>
      </c>
      <c r="Z221" s="7">
        <v>1</v>
      </c>
    </row>
    <row r="222" spans="1:26" x14ac:dyDescent="0.25">
      <c r="B222" t="s">
        <v>203</v>
      </c>
      <c r="C222">
        <f t="shared" si="68"/>
        <v>0</v>
      </c>
      <c r="D222" s="1"/>
      <c r="E222" t="e">
        <f t="shared" ca="1" si="69"/>
        <v>#REF!</v>
      </c>
      <c r="F222">
        <f t="shared" si="70"/>
        <v>0</v>
      </c>
      <c r="G222" t="e">
        <f t="shared" si="71"/>
        <v>#NUM!</v>
      </c>
      <c r="H222" s="1">
        <f t="shared" si="72"/>
        <v>0</v>
      </c>
      <c r="P222" s="24"/>
      <c r="U222" s="7"/>
      <c r="V222" s="7"/>
      <c r="W222" s="7"/>
      <c r="X222" s="7"/>
      <c r="Y222" s="7"/>
      <c r="Z222" s="7"/>
    </row>
    <row r="223" spans="1:26" x14ac:dyDescent="0.25">
      <c r="B223" t="s">
        <v>125</v>
      </c>
      <c r="C223">
        <f t="shared" si="68"/>
        <v>0</v>
      </c>
      <c r="D223" s="1"/>
      <c r="E223" t="e">
        <f t="shared" ca="1" si="69"/>
        <v>#REF!</v>
      </c>
      <c r="F223">
        <f t="shared" si="70"/>
        <v>0</v>
      </c>
      <c r="G223" t="e">
        <f t="shared" si="71"/>
        <v>#NUM!</v>
      </c>
      <c r="H223" s="1">
        <f t="shared" si="72"/>
        <v>0</v>
      </c>
      <c r="K223" t="s">
        <v>1308</v>
      </c>
      <c r="U223" s="7"/>
      <c r="V223" s="7" t="s">
        <v>1309</v>
      </c>
      <c r="W223" s="7"/>
      <c r="X223" s="7"/>
      <c r="Y223" s="7"/>
      <c r="Z223" s="7"/>
    </row>
    <row r="224" spans="1:26" hidden="1" x14ac:dyDescent="0.25">
      <c r="A224" s="4" t="s">
        <v>290</v>
      </c>
      <c r="B224" s="4" t="s">
        <v>291</v>
      </c>
      <c r="U224" s="12">
        <v>45.454545454545453</v>
      </c>
      <c r="V224" s="12">
        <v>45.454545454545453</v>
      </c>
      <c r="W224" s="12">
        <v>36.363636363636367</v>
      </c>
      <c r="X224" s="12">
        <v>36.363636363636367</v>
      </c>
      <c r="Y224" s="12">
        <v>54.54545454545454</v>
      </c>
      <c r="Z224" s="12">
        <v>54.54545454545454</v>
      </c>
    </row>
    <row r="225" spans="1:26" x14ac:dyDescent="0.25">
      <c r="A225" t="s">
        <v>293</v>
      </c>
      <c r="B225" t="s">
        <v>294</v>
      </c>
      <c r="C225" t="s">
        <v>17</v>
      </c>
      <c r="J225" t="s">
        <v>17</v>
      </c>
      <c r="K225" t="s">
        <v>17</v>
      </c>
      <c r="L225" t="s">
        <v>17</v>
      </c>
      <c r="M225" t="s">
        <v>17</v>
      </c>
      <c r="N225" t="s">
        <v>17</v>
      </c>
      <c r="O225" t="s">
        <v>17</v>
      </c>
      <c r="P225" t="s">
        <v>17</v>
      </c>
      <c r="Q225" t="s">
        <v>17</v>
      </c>
      <c r="R225" t="s">
        <v>17</v>
      </c>
      <c r="S225" t="s">
        <v>17</v>
      </c>
      <c r="T225" t="s">
        <v>17</v>
      </c>
      <c r="U225" s="7"/>
      <c r="V225" s="7"/>
      <c r="W225" s="7"/>
      <c r="X225" s="7"/>
      <c r="Y225" s="7"/>
      <c r="Z225" s="7"/>
    </row>
    <row r="226" spans="1:26" x14ac:dyDescent="0.25">
      <c r="B226" t="s">
        <v>295</v>
      </c>
      <c r="C226">
        <f t="shared" ref="C226:C233" si="73">COUNT(J226:Z226)</f>
        <v>16</v>
      </c>
      <c r="D226" s="1"/>
      <c r="E226" t="e">
        <f t="shared" ref="E226:E233" ca="1" si="74">LZ220(J226:Z226)</f>
        <v>#REF!</v>
      </c>
      <c r="F226">
        <f t="shared" ref="F226:F233" si="75">MIN(J226:T226)</f>
        <v>1</v>
      </c>
      <c r="G226">
        <f t="shared" ref="G226:G233" si="76">MEDIAN(J226:T226)</f>
        <v>1</v>
      </c>
      <c r="H226" s="1">
        <f t="shared" ref="H226:H233" si="77">SUM(J226:Z226)</f>
        <v>16</v>
      </c>
      <c r="J226">
        <v>1</v>
      </c>
      <c r="K226">
        <v>1</v>
      </c>
      <c r="L226">
        <v>1</v>
      </c>
      <c r="M226">
        <v>1</v>
      </c>
      <c r="N226">
        <v>1</v>
      </c>
      <c r="O226">
        <v>1</v>
      </c>
      <c r="P226" s="24"/>
      <c r="Q226">
        <v>1</v>
      </c>
      <c r="R226">
        <v>1</v>
      </c>
      <c r="S226">
        <v>1</v>
      </c>
      <c r="T226">
        <v>1</v>
      </c>
      <c r="U226" s="7">
        <v>1</v>
      </c>
      <c r="V226" s="7">
        <v>1</v>
      </c>
      <c r="W226" s="7">
        <v>1</v>
      </c>
      <c r="X226" s="7">
        <v>1</v>
      </c>
      <c r="Y226" s="7">
        <v>1</v>
      </c>
      <c r="Z226" s="7">
        <v>1</v>
      </c>
    </row>
    <row r="227" spans="1:26" x14ac:dyDescent="0.25">
      <c r="B227" t="s">
        <v>296</v>
      </c>
      <c r="C227">
        <f t="shared" si="73"/>
        <v>16</v>
      </c>
      <c r="D227" s="1"/>
      <c r="E227" t="e">
        <f t="shared" ca="1" si="74"/>
        <v>#REF!</v>
      </c>
      <c r="F227">
        <f t="shared" si="75"/>
        <v>1</v>
      </c>
      <c r="G227">
        <f t="shared" si="76"/>
        <v>1</v>
      </c>
      <c r="H227" s="1">
        <f t="shared" si="77"/>
        <v>16</v>
      </c>
      <c r="J227">
        <v>1</v>
      </c>
      <c r="K227">
        <v>1</v>
      </c>
      <c r="L227">
        <v>1</v>
      </c>
      <c r="M227">
        <v>1</v>
      </c>
      <c r="N227">
        <v>1</v>
      </c>
      <c r="O227">
        <v>1</v>
      </c>
      <c r="P227" s="24"/>
      <c r="Q227">
        <v>1</v>
      </c>
      <c r="R227">
        <v>1</v>
      </c>
      <c r="S227">
        <v>1</v>
      </c>
      <c r="T227">
        <v>1</v>
      </c>
      <c r="U227" s="7">
        <v>1</v>
      </c>
      <c r="V227" s="7">
        <v>1</v>
      </c>
      <c r="W227" s="7">
        <v>1</v>
      </c>
      <c r="X227" s="7">
        <v>1</v>
      </c>
      <c r="Y227" s="7">
        <v>1</v>
      </c>
      <c r="Z227" s="7">
        <v>1</v>
      </c>
    </row>
    <row r="228" spans="1:26" x14ac:dyDescent="0.25">
      <c r="B228" t="s">
        <v>297</v>
      </c>
      <c r="C228">
        <f t="shared" si="73"/>
        <v>16</v>
      </c>
      <c r="D228" s="1"/>
      <c r="E228" t="e">
        <f t="shared" ca="1" si="74"/>
        <v>#REF!</v>
      </c>
      <c r="F228">
        <f t="shared" si="75"/>
        <v>1</v>
      </c>
      <c r="G228">
        <f t="shared" si="76"/>
        <v>1</v>
      </c>
      <c r="H228" s="1">
        <f t="shared" si="77"/>
        <v>16</v>
      </c>
      <c r="J228">
        <v>1</v>
      </c>
      <c r="K228">
        <v>1</v>
      </c>
      <c r="L228">
        <v>1</v>
      </c>
      <c r="M228">
        <v>1</v>
      </c>
      <c r="N228">
        <v>1</v>
      </c>
      <c r="O228">
        <v>1</v>
      </c>
      <c r="P228" s="24"/>
      <c r="Q228">
        <v>1</v>
      </c>
      <c r="R228">
        <v>1</v>
      </c>
      <c r="S228">
        <v>1</v>
      </c>
      <c r="T228">
        <v>1</v>
      </c>
      <c r="U228" s="7">
        <v>1</v>
      </c>
      <c r="V228" s="7">
        <v>1</v>
      </c>
      <c r="W228" s="7">
        <v>1</v>
      </c>
      <c r="X228" s="7">
        <v>1</v>
      </c>
      <c r="Y228" s="7">
        <v>1</v>
      </c>
      <c r="Z228" s="7">
        <v>1</v>
      </c>
    </row>
    <row r="229" spans="1:26" x14ac:dyDescent="0.25">
      <c r="B229" t="s">
        <v>298</v>
      </c>
      <c r="C229">
        <f t="shared" si="73"/>
        <v>14</v>
      </c>
      <c r="D229" s="1"/>
      <c r="E229" t="e">
        <f t="shared" ca="1" si="74"/>
        <v>#REF!</v>
      </c>
      <c r="F229">
        <f t="shared" si="75"/>
        <v>1</v>
      </c>
      <c r="G229">
        <f t="shared" si="76"/>
        <v>1</v>
      </c>
      <c r="H229" s="1">
        <f t="shared" si="77"/>
        <v>14</v>
      </c>
      <c r="J229">
        <v>1</v>
      </c>
      <c r="K229">
        <v>1</v>
      </c>
      <c r="L229">
        <v>1</v>
      </c>
      <c r="M229">
        <v>1</v>
      </c>
      <c r="N229">
        <v>1</v>
      </c>
      <c r="O229">
        <v>1</v>
      </c>
      <c r="P229" s="24"/>
      <c r="Q229">
        <v>1</v>
      </c>
      <c r="R229">
        <v>1</v>
      </c>
      <c r="T229">
        <v>1</v>
      </c>
      <c r="U229" s="7">
        <v>1</v>
      </c>
      <c r="V229" s="7"/>
      <c r="W229" s="7">
        <v>1</v>
      </c>
      <c r="X229" s="7">
        <v>1</v>
      </c>
      <c r="Y229" s="7">
        <v>1</v>
      </c>
      <c r="Z229" s="7">
        <v>1</v>
      </c>
    </row>
    <row r="230" spans="1:26" x14ac:dyDescent="0.25">
      <c r="B230" t="s">
        <v>299</v>
      </c>
      <c r="C230">
        <f t="shared" si="73"/>
        <v>16</v>
      </c>
      <c r="D230" s="1"/>
      <c r="E230" t="e">
        <f t="shared" ca="1" si="74"/>
        <v>#REF!</v>
      </c>
      <c r="F230">
        <f t="shared" si="75"/>
        <v>1</v>
      </c>
      <c r="G230">
        <f t="shared" si="76"/>
        <v>1</v>
      </c>
      <c r="H230" s="1">
        <f t="shared" si="77"/>
        <v>16</v>
      </c>
      <c r="J230">
        <v>1</v>
      </c>
      <c r="K230">
        <v>1</v>
      </c>
      <c r="L230">
        <v>1</v>
      </c>
      <c r="M230">
        <v>1</v>
      </c>
      <c r="N230">
        <v>1</v>
      </c>
      <c r="O230">
        <v>1</v>
      </c>
      <c r="P230" s="24"/>
      <c r="Q230">
        <v>1</v>
      </c>
      <c r="R230">
        <v>1</v>
      </c>
      <c r="S230">
        <v>1</v>
      </c>
      <c r="T230">
        <v>1</v>
      </c>
      <c r="U230" s="7">
        <v>1</v>
      </c>
      <c r="V230" s="7">
        <v>1</v>
      </c>
      <c r="W230" s="7">
        <v>1</v>
      </c>
      <c r="X230" s="7">
        <v>1</v>
      </c>
      <c r="Y230" s="7">
        <v>1</v>
      </c>
      <c r="Z230" s="7">
        <v>1</v>
      </c>
    </row>
    <row r="231" spans="1:26" x14ac:dyDescent="0.25">
      <c r="B231" t="s">
        <v>300</v>
      </c>
      <c r="C231">
        <f t="shared" si="73"/>
        <v>10</v>
      </c>
      <c r="D231" s="1"/>
      <c r="E231" t="e">
        <f t="shared" ca="1" si="74"/>
        <v>#REF!</v>
      </c>
      <c r="F231">
        <f t="shared" si="75"/>
        <v>1</v>
      </c>
      <c r="G231">
        <f t="shared" si="76"/>
        <v>1</v>
      </c>
      <c r="H231" s="1">
        <f t="shared" si="77"/>
        <v>10</v>
      </c>
      <c r="J231">
        <v>1</v>
      </c>
      <c r="K231">
        <v>1</v>
      </c>
      <c r="N231">
        <v>1</v>
      </c>
      <c r="O231">
        <v>1</v>
      </c>
      <c r="P231" s="24"/>
      <c r="R231">
        <v>1</v>
      </c>
      <c r="S231">
        <v>1</v>
      </c>
      <c r="U231" s="7">
        <v>1</v>
      </c>
      <c r="V231" s="7"/>
      <c r="W231" s="7">
        <v>1</v>
      </c>
      <c r="X231" s="7"/>
      <c r="Y231" s="7">
        <v>1</v>
      </c>
      <c r="Z231" s="7">
        <v>1</v>
      </c>
    </row>
    <row r="232" spans="1:26" x14ac:dyDescent="0.25">
      <c r="B232" t="s">
        <v>203</v>
      </c>
      <c r="C232">
        <f t="shared" si="73"/>
        <v>0</v>
      </c>
      <c r="D232" s="1"/>
      <c r="E232" t="e">
        <f t="shared" ca="1" si="74"/>
        <v>#REF!</v>
      </c>
      <c r="F232">
        <f t="shared" si="75"/>
        <v>0</v>
      </c>
      <c r="G232" t="e">
        <f t="shared" si="76"/>
        <v>#NUM!</v>
      </c>
      <c r="H232" s="1">
        <f t="shared" si="77"/>
        <v>0</v>
      </c>
      <c r="P232" s="24"/>
      <c r="U232" s="7"/>
      <c r="V232" s="7"/>
      <c r="W232" s="7"/>
      <c r="X232" s="7"/>
      <c r="Y232" s="7"/>
      <c r="Z232" s="7"/>
    </row>
    <row r="233" spans="1:26" x14ac:dyDescent="0.25">
      <c r="B233" t="s">
        <v>125</v>
      </c>
      <c r="C233">
        <f t="shared" si="73"/>
        <v>0</v>
      </c>
      <c r="D233" s="1"/>
      <c r="E233" t="e">
        <f t="shared" ca="1" si="74"/>
        <v>#REF!</v>
      </c>
      <c r="F233">
        <f t="shared" si="75"/>
        <v>0</v>
      </c>
      <c r="G233" t="e">
        <f t="shared" si="76"/>
        <v>#NUM!</v>
      </c>
      <c r="H233" s="1">
        <f t="shared" si="77"/>
        <v>0</v>
      </c>
      <c r="K233" t="s">
        <v>1310</v>
      </c>
      <c r="U233" s="7"/>
      <c r="V233" s="7" t="s">
        <v>998</v>
      </c>
      <c r="W233" s="7"/>
      <c r="X233" s="7"/>
      <c r="Y233" s="7"/>
      <c r="Z233" s="7"/>
    </row>
    <row r="234" spans="1:26" hidden="1" x14ac:dyDescent="0.25">
      <c r="A234" s="4" t="s">
        <v>301</v>
      </c>
      <c r="B234" s="4" t="s">
        <v>302</v>
      </c>
    </row>
    <row r="235" spans="1:26" x14ac:dyDescent="0.25">
      <c r="A235" s="2" t="s">
        <v>305</v>
      </c>
      <c r="B235" s="2"/>
    </row>
    <row r="236" spans="1:26" x14ac:dyDescent="0.25">
      <c r="A236" s="2" t="s">
        <v>306</v>
      </c>
      <c r="B236" s="2"/>
    </row>
    <row r="237" spans="1:26" x14ac:dyDescent="0.25">
      <c r="A237" t="s">
        <v>307</v>
      </c>
      <c r="B237" t="s">
        <v>308</v>
      </c>
      <c r="C237" t="s">
        <v>17</v>
      </c>
      <c r="J237" t="s">
        <v>17</v>
      </c>
      <c r="K237" t="s">
        <v>17</v>
      </c>
      <c r="L237" t="s">
        <v>17</v>
      </c>
      <c r="M237" t="s">
        <v>17</v>
      </c>
      <c r="N237" t="s">
        <v>17</v>
      </c>
      <c r="O237" t="s">
        <v>17</v>
      </c>
      <c r="P237" t="s">
        <v>17</v>
      </c>
      <c r="Q237" t="s">
        <v>17</v>
      </c>
      <c r="R237" t="s">
        <v>17</v>
      </c>
      <c r="S237" t="s">
        <v>17</v>
      </c>
      <c r="T237" t="s">
        <v>17</v>
      </c>
      <c r="U237" t="s">
        <v>17</v>
      </c>
    </row>
    <row r="238" spans="1:26" x14ac:dyDescent="0.25">
      <c r="B238" t="s">
        <v>309</v>
      </c>
      <c r="C238">
        <f t="shared" ref="C238:C242" si="78">COUNT(J238:Z238)</f>
        <v>15</v>
      </c>
      <c r="D238" s="1"/>
      <c r="E238" t="e">
        <f t="shared" ref="E238:E242" ca="1" si="79">LZ232(J238:Z238)</f>
        <v>#REF!</v>
      </c>
      <c r="F238">
        <f t="shared" ref="F238:F242" si="80">MIN(J238:T238)</f>
        <v>1</v>
      </c>
      <c r="G238">
        <f t="shared" ref="G238:G242" si="81">MEDIAN(J238:T238)</f>
        <v>1</v>
      </c>
      <c r="H238" s="1">
        <f t="shared" ref="H238:H242" si="82">SUM(J238:Z238)</f>
        <v>15</v>
      </c>
      <c r="J238">
        <v>1</v>
      </c>
      <c r="K238">
        <v>1</v>
      </c>
      <c r="L238">
        <v>1</v>
      </c>
      <c r="M238">
        <v>1</v>
      </c>
      <c r="N238">
        <v>1</v>
      </c>
      <c r="O238">
        <v>1</v>
      </c>
      <c r="P238" s="24"/>
      <c r="Q238">
        <v>1</v>
      </c>
      <c r="R238">
        <v>1</v>
      </c>
      <c r="S238">
        <v>1</v>
      </c>
      <c r="T238">
        <v>1</v>
      </c>
      <c r="U238" s="7"/>
      <c r="V238" s="7">
        <v>1</v>
      </c>
      <c r="W238" s="7">
        <v>1</v>
      </c>
      <c r="X238" s="7">
        <v>1</v>
      </c>
      <c r="Y238" s="7">
        <v>1</v>
      </c>
      <c r="Z238" s="7">
        <v>1</v>
      </c>
    </row>
    <row r="239" spans="1:26" x14ac:dyDescent="0.25">
      <c r="B239" t="s">
        <v>1311</v>
      </c>
      <c r="C239">
        <f t="shared" si="78"/>
        <v>8</v>
      </c>
      <c r="D239" s="1"/>
      <c r="E239" t="e">
        <f t="shared" ca="1" si="79"/>
        <v>#REF!</v>
      </c>
      <c r="F239">
        <f t="shared" si="80"/>
        <v>1</v>
      </c>
      <c r="G239">
        <f t="shared" si="81"/>
        <v>1</v>
      </c>
      <c r="H239" s="1">
        <f t="shared" si="82"/>
        <v>8</v>
      </c>
      <c r="J239">
        <v>1</v>
      </c>
      <c r="L239">
        <v>1</v>
      </c>
      <c r="O239">
        <v>1</v>
      </c>
      <c r="P239" s="24"/>
      <c r="R239">
        <v>1</v>
      </c>
      <c r="U239" s="7"/>
      <c r="V239" s="7">
        <v>1</v>
      </c>
      <c r="W239" s="7">
        <v>1</v>
      </c>
      <c r="X239" s="7"/>
      <c r="Y239" s="7">
        <v>1</v>
      </c>
      <c r="Z239" s="7">
        <v>1</v>
      </c>
    </row>
    <row r="240" spans="1:26" x14ac:dyDescent="0.25">
      <c r="B240" t="s">
        <v>311</v>
      </c>
      <c r="C240">
        <f t="shared" si="78"/>
        <v>12</v>
      </c>
      <c r="D240" s="1"/>
      <c r="E240" t="e">
        <f t="shared" ca="1" si="79"/>
        <v>#REF!</v>
      </c>
      <c r="F240">
        <f t="shared" si="80"/>
        <v>1</v>
      </c>
      <c r="G240">
        <f t="shared" si="81"/>
        <v>1</v>
      </c>
      <c r="H240" s="1">
        <f t="shared" si="82"/>
        <v>12</v>
      </c>
      <c r="J240">
        <v>1</v>
      </c>
      <c r="K240">
        <v>1</v>
      </c>
      <c r="N240">
        <v>1</v>
      </c>
      <c r="O240">
        <v>1</v>
      </c>
      <c r="P240" s="24"/>
      <c r="R240">
        <v>1</v>
      </c>
      <c r="S240">
        <v>1</v>
      </c>
      <c r="T240">
        <v>1</v>
      </c>
      <c r="U240" s="7">
        <v>1</v>
      </c>
      <c r="V240" s="7">
        <v>1</v>
      </c>
      <c r="W240" s="7">
        <v>1</v>
      </c>
      <c r="X240" s="7"/>
      <c r="Y240" s="7">
        <v>1</v>
      </c>
      <c r="Z240" s="7">
        <v>1</v>
      </c>
    </row>
    <row r="241" spans="1:26" x14ac:dyDescent="0.25">
      <c r="B241" t="s">
        <v>312</v>
      </c>
      <c r="C241">
        <f t="shared" si="78"/>
        <v>16</v>
      </c>
      <c r="D241" s="1"/>
      <c r="E241" t="e">
        <f t="shared" ca="1" si="79"/>
        <v>#REF!</v>
      </c>
      <c r="F241">
        <f t="shared" si="80"/>
        <v>1</v>
      </c>
      <c r="G241">
        <f t="shared" si="81"/>
        <v>1</v>
      </c>
      <c r="H241" s="1">
        <f t="shared" si="82"/>
        <v>16</v>
      </c>
      <c r="J241">
        <v>1</v>
      </c>
      <c r="K241">
        <v>1</v>
      </c>
      <c r="L241">
        <v>1</v>
      </c>
      <c r="M241">
        <v>1</v>
      </c>
      <c r="N241">
        <v>1</v>
      </c>
      <c r="O241">
        <v>1</v>
      </c>
      <c r="P241" s="24"/>
      <c r="Q241">
        <v>1</v>
      </c>
      <c r="R241">
        <v>1</v>
      </c>
      <c r="S241">
        <v>1</v>
      </c>
      <c r="T241">
        <v>1</v>
      </c>
      <c r="U241" s="7">
        <v>1</v>
      </c>
      <c r="V241" s="7">
        <v>1</v>
      </c>
      <c r="W241" s="7">
        <v>1</v>
      </c>
      <c r="X241" s="7">
        <v>1</v>
      </c>
      <c r="Y241" s="7">
        <v>1</v>
      </c>
      <c r="Z241" s="7">
        <v>1</v>
      </c>
    </row>
    <row r="242" spans="1:26" x14ac:dyDescent="0.25">
      <c r="B242" t="s">
        <v>125</v>
      </c>
      <c r="C242">
        <f t="shared" si="78"/>
        <v>0</v>
      </c>
      <c r="D242" s="1"/>
      <c r="E242" t="e">
        <f t="shared" ca="1" si="79"/>
        <v>#REF!</v>
      </c>
      <c r="F242">
        <f t="shared" si="80"/>
        <v>0</v>
      </c>
      <c r="G242" t="e">
        <f t="shared" si="81"/>
        <v>#NUM!</v>
      </c>
      <c r="H242" s="1">
        <f t="shared" si="82"/>
        <v>0</v>
      </c>
      <c r="P242" s="24"/>
      <c r="U242" s="7"/>
      <c r="V242" s="7" t="s">
        <v>1312</v>
      </c>
      <c r="W242" s="7"/>
      <c r="X242" s="7"/>
      <c r="Y242" s="7"/>
      <c r="Z242" s="7"/>
    </row>
    <row r="243" spans="1:26" hidden="1" x14ac:dyDescent="0.25">
      <c r="A243" s="4" t="s">
        <v>313</v>
      </c>
      <c r="B243" s="4" t="s">
        <v>314</v>
      </c>
      <c r="P243" s="24"/>
      <c r="U243" s="7"/>
      <c r="V243" s="7"/>
      <c r="W243" s="7"/>
      <c r="X243" s="7"/>
      <c r="Y243" s="7"/>
      <c r="Z243" s="7"/>
    </row>
    <row r="244" spans="1:26" x14ac:dyDescent="0.25">
      <c r="A244" t="s">
        <v>315</v>
      </c>
      <c r="B244" t="s">
        <v>316</v>
      </c>
      <c r="C244" t="s">
        <v>519</v>
      </c>
      <c r="D244">
        <f>COUNTIF(J244:Z244,"si")</f>
        <v>12</v>
      </c>
      <c r="H244" t="s">
        <v>521</v>
      </c>
      <c r="I244">
        <f>COUNTIF(J244:Z244,"no")</f>
        <v>4</v>
      </c>
      <c r="J244" s="4" t="s">
        <v>521</v>
      </c>
      <c r="K244" s="4" t="s">
        <v>519</v>
      </c>
      <c r="L244" s="4" t="s">
        <v>519</v>
      </c>
      <c r="M244" s="4" t="s">
        <v>519</v>
      </c>
      <c r="N244" s="4" t="s">
        <v>521</v>
      </c>
      <c r="O244" s="4" t="s">
        <v>519</v>
      </c>
      <c r="P244" s="24" t="s">
        <v>17</v>
      </c>
      <c r="Q244" s="4" t="s">
        <v>519</v>
      </c>
      <c r="R244" s="4" t="s">
        <v>519</v>
      </c>
      <c r="S244" s="4" t="s">
        <v>519</v>
      </c>
      <c r="T244" s="4" t="s">
        <v>519</v>
      </c>
      <c r="U244" s="10" t="s">
        <v>521</v>
      </c>
      <c r="V244" s="10" t="s">
        <v>519</v>
      </c>
      <c r="W244" s="10" t="s">
        <v>519</v>
      </c>
      <c r="X244" s="10" t="s">
        <v>521</v>
      </c>
      <c r="Y244" s="10" t="s">
        <v>519</v>
      </c>
      <c r="Z244" s="10" t="s">
        <v>519</v>
      </c>
    </row>
    <row r="245" spans="1:26" hidden="1" x14ac:dyDescent="0.25">
      <c r="A245" s="4" t="s">
        <v>317</v>
      </c>
      <c r="B245" s="4" t="s">
        <v>318</v>
      </c>
      <c r="J245" s="4" t="s">
        <v>521</v>
      </c>
      <c r="K245" s="4" t="s">
        <v>519</v>
      </c>
      <c r="L245" s="4" t="s">
        <v>519</v>
      </c>
      <c r="M245" s="4" t="s">
        <v>519</v>
      </c>
      <c r="N245" s="4" t="s">
        <v>521</v>
      </c>
      <c r="O245" s="4" t="s">
        <v>519</v>
      </c>
      <c r="P245" s="26" t="s">
        <v>545</v>
      </c>
      <c r="Q245" s="4" t="s">
        <v>519</v>
      </c>
      <c r="R245" s="4" t="s">
        <v>519</v>
      </c>
      <c r="S245" s="4" t="s">
        <v>519</v>
      </c>
      <c r="T245" s="4" t="s">
        <v>519</v>
      </c>
      <c r="U245" s="10" t="s">
        <v>521</v>
      </c>
      <c r="V245" s="10" t="s">
        <v>519</v>
      </c>
      <c r="W245" s="10" t="s">
        <v>519</v>
      </c>
      <c r="X245" s="10" t="s">
        <v>521</v>
      </c>
      <c r="Y245" s="10" t="s">
        <v>519</v>
      </c>
      <c r="Z245" s="10" t="s">
        <v>519</v>
      </c>
    </row>
    <row r="246" spans="1:26" x14ac:dyDescent="0.25">
      <c r="A246" t="s">
        <v>321</v>
      </c>
      <c r="B246" t="s">
        <v>322</v>
      </c>
      <c r="C246">
        <f t="shared" ref="C246:C250" si="83">COUNT(J246:Z246)</f>
        <v>0</v>
      </c>
      <c r="D246" s="1"/>
      <c r="E246" t="e">
        <f t="shared" ref="E246:E250" ca="1" si="84">LZ240(J246:Z246)</f>
        <v>#REF!</v>
      </c>
      <c r="F246">
        <f t="shared" ref="F246:F250" si="85">MIN(J246:T246)</f>
        <v>0</v>
      </c>
      <c r="G246" t="e">
        <f t="shared" ref="G246:G250" si="86">MEDIAN(J246:T246)</f>
        <v>#NUM!</v>
      </c>
      <c r="H246" s="1">
        <f t="shared" ref="H246:H250" si="87">SUM(J246:Z246)</f>
        <v>0</v>
      </c>
      <c r="J246" t="s">
        <v>17</v>
      </c>
      <c r="K246" t="s">
        <v>17</v>
      </c>
      <c r="L246" t="s">
        <v>17</v>
      </c>
      <c r="M246" t="s">
        <v>17</v>
      </c>
      <c r="N246" t="s">
        <v>17</v>
      </c>
      <c r="O246" t="s">
        <v>17</v>
      </c>
      <c r="P246" s="24" t="s">
        <v>17</v>
      </c>
      <c r="Q246" t="s">
        <v>17</v>
      </c>
      <c r="R246" t="s">
        <v>17</v>
      </c>
      <c r="S246" t="s">
        <v>17</v>
      </c>
      <c r="T246" t="s">
        <v>17</v>
      </c>
      <c r="U246" s="7" t="s">
        <v>17</v>
      </c>
      <c r="V246" s="7" t="s">
        <v>17</v>
      </c>
      <c r="W246" s="7" t="s">
        <v>17</v>
      </c>
      <c r="X246" s="7" t="s">
        <v>17</v>
      </c>
      <c r="Y246" s="7" t="s">
        <v>17</v>
      </c>
      <c r="Z246" s="7" t="s">
        <v>17</v>
      </c>
    </row>
    <row r="247" spans="1:26" x14ac:dyDescent="0.25">
      <c r="B247" t="s">
        <v>1313</v>
      </c>
      <c r="C247">
        <f t="shared" si="83"/>
        <v>8</v>
      </c>
      <c r="D247" s="1"/>
      <c r="E247" t="e">
        <f t="shared" ca="1" si="84"/>
        <v>#REF!</v>
      </c>
      <c r="F247">
        <f t="shared" si="85"/>
        <v>1</v>
      </c>
      <c r="G247">
        <f t="shared" si="86"/>
        <v>1</v>
      </c>
      <c r="H247" s="1">
        <f t="shared" si="87"/>
        <v>8</v>
      </c>
      <c r="K247">
        <v>1</v>
      </c>
      <c r="O247">
        <v>1</v>
      </c>
      <c r="P247" s="24"/>
      <c r="R247">
        <v>1</v>
      </c>
      <c r="U247" s="7">
        <v>1</v>
      </c>
      <c r="V247" s="7">
        <v>1</v>
      </c>
      <c r="W247" s="7">
        <v>1</v>
      </c>
      <c r="X247" s="7"/>
      <c r="Y247" s="7">
        <v>1</v>
      </c>
      <c r="Z247" s="7">
        <v>1</v>
      </c>
    </row>
    <row r="248" spans="1:26" x14ac:dyDescent="0.25">
      <c r="B248" t="s">
        <v>1314</v>
      </c>
      <c r="C248">
        <f t="shared" si="83"/>
        <v>9</v>
      </c>
      <c r="D248" s="1"/>
      <c r="E248" t="e">
        <f t="shared" ca="1" si="84"/>
        <v>#REF!</v>
      </c>
      <c r="F248">
        <f t="shared" si="85"/>
        <v>1</v>
      </c>
      <c r="G248">
        <f t="shared" si="86"/>
        <v>1</v>
      </c>
      <c r="H248" s="1">
        <f t="shared" si="87"/>
        <v>9</v>
      </c>
      <c r="K248">
        <v>1</v>
      </c>
      <c r="N248">
        <v>1</v>
      </c>
      <c r="O248">
        <v>1</v>
      </c>
      <c r="P248" s="24"/>
      <c r="Q248">
        <v>1</v>
      </c>
      <c r="R248">
        <v>1</v>
      </c>
      <c r="T248">
        <v>1</v>
      </c>
      <c r="U248" s="7">
        <v>1</v>
      </c>
      <c r="V248" s="7">
        <v>1</v>
      </c>
      <c r="W248" s="7"/>
      <c r="X248" s="7"/>
      <c r="Y248" s="7">
        <v>1</v>
      </c>
      <c r="Z248" s="7"/>
    </row>
    <row r="249" spans="1:26" x14ac:dyDescent="0.25">
      <c r="B249" t="s">
        <v>325</v>
      </c>
      <c r="C249">
        <f t="shared" si="83"/>
        <v>7</v>
      </c>
      <c r="D249" s="1"/>
      <c r="E249" t="e">
        <f t="shared" ca="1" si="84"/>
        <v>#REF!</v>
      </c>
      <c r="F249">
        <f t="shared" si="85"/>
        <v>1</v>
      </c>
      <c r="G249">
        <f t="shared" si="86"/>
        <v>1</v>
      </c>
      <c r="H249" s="1">
        <f t="shared" si="87"/>
        <v>7</v>
      </c>
      <c r="J249">
        <v>1</v>
      </c>
      <c r="K249">
        <v>1</v>
      </c>
      <c r="L249">
        <v>1</v>
      </c>
      <c r="M249">
        <v>1</v>
      </c>
      <c r="N249">
        <v>1</v>
      </c>
      <c r="P249" s="24"/>
      <c r="U249" s="7"/>
      <c r="V249" s="7"/>
      <c r="W249" s="7"/>
      <c r="X249" s="7"/>
      <c r="Y249" s="7">
        <v>1</v>
      </c>
      <c r="Z249" s="7">
        <v>1</v>
      </c>
    </row>
    <row r="250" spans="1:26" x14ac:dyDescent="0.25">
      <c r="B250" t="s">
        <v>326</v>
      </c>
      <c r="C250">
        <f t="shared" si="83"/>
        <v>10</v>
      </c>
      <c r="D250" s="1"/>
      <c r="E250" t="e">
        <f t="shared" ca="1" si="84"/>
        <v>#REF!</v>
      </c>
      <c r="F250">
        <f t="shared" si="85"/>
        <v>1</v>
      </c>
      <c r="G250">
        <f t="shared" si="86"/>
        <v>1</v>
      </c>
      <c r="H250" s="1">
        <f t="shared" si="87"/>
        <v>10</v>
      </c>
      <c r="J250">
        <v>1</v>
      </c>
      <c r="K250">
        <v>1</v>
      </c>
      <c r="N250">
        <v>1</v>
      </c>
      <c r="O250">
        <v>1</v>
      </c>
      <c r="P250" s="24"/>
      <c r="R250">
        <v>1</v>
      </c>
      <c r="T250">
        <v>1</v>
      </c>
      <c r="U250" s="7">
        <v>1</v>
      </c>
      <c r="V250" s="7">
        <v>1</v>
      </c>
      <c r="W250" s="7">
        <v>1</v>
      </c>
      <c r="X250" s="7"/>
      <c r="Y250" s="7">
        <v>1</v>
      </c>
      <c r="Z250" s="7"/>
    </row>
    <row r="251" spans="1:26" x14ac:dyDescent="0.25">
      <c r="B251" t="s">
        <v>327</v>
      </c>
      <c r="C251">
        <f t="shared" ref="C251:C253" si="88">COUNT(J251:Z251)</f>
        <v>9</v>
      </c>
      <c r="D251" s="1"/>
      <c r="E251" t="e">
        <f t="shared" ref="E251:E253" ca="1" si="89">LZ245(J251:Z251)</f>
        <v>#REF!</v>
      </c>
      <c r="F251">
        <f t="shared" ref="F251:F253" si="90">MIN(J251:T251)</f>
        <v>1</v>
      </c>
      <c r="G251">
        <f t="shared" ref="G251:G253" si="91">MEDIAN(J251:T251)</f>
        <v>1</v>
      </c>
      <c r="H251" s="1">
        <f t="shared" ref="H251:H253" si="92">SUM(J251:Z251)</f>
        <v>9</v>
      </c>
      <c r="J251">
        <v>1</v>
      </c>
      <c r="K251">
        <v>1</v>
      </c>
      <c r="L251">
        <v>1</v>
      </c>
      <c r="M251">
        <v>1</v>
      </c>
      <c r="N251">
        <v>1</v>
      </c>
      <c r="P251" s="24"/>
      <c r="R251">
        <v>1</v>
      </c>
      <c r="S251">
        <v>1</v>
      </c>
      <c r="U251" s="7"/>
      <c r="V251" s="7"/>
      <c r="W251" s="7"/>
      <c r="X251" s="7"/>
      <c r="Y251" s="7">
        <v>1</v>
      </c>
      <c r="Z251" s="7">
        <v>1</v>
      </c>
    </row>
    <row r="252" spans="1:26" x14ac:dyDescent="0.25">
      <c r="B252" t="s">
        <v>328</v>
      </c>
      <c r="C252">
        <f t="shared" si="88"/>
        <v>5</v>
      </c>
      <c r="D252" s="1"/>
      <c r="E252" t="e">
        <f t="shared" ca="1" si="89"/>
        <v>#REF!</v>
      </c>
      <c r="F252">
        <f t="shared" si="90"/>
        <v>1</v>
      </c>
      <c r="G252">
        <f t="shared" si="91"/>
        <v>1</v>
      </c>
      <c r="H252" s="1">
        <f t="shared" si="92"/>
        <v>5</v>
      </c>
      <c r="N252">
        <v>1</v>
      </c>
      <c r="P252" s="24"/>
      <c r="T252">
        <v>1</v>
      </c>
      <c r="U252" s="7"/>
      <c r="V252" s="7">
        <v>1</v>
      </c>
      <c r="W252" s="7">
        <v>1</v>
      </c>
      <c r="X252" s="7"/>
      <c r="Y252" s="7">
        <v>1</v>
      </c>
      <c r="Z252" s="7"/>
    </row>
    <row r="253" spans="1:26" x14ac:dyDescent="0.25">
      <c r="B253" t="s">
        <v>277</v>
      </c>
      <c r="C253">
        <f t="shared" si="88"/>
        <v>1</v>
      </c>
      <c r="D253" s="1"/>
      <c r="E253" t="e">
        <f t="shared" ca="1" si="89"/>
        <v>#REF!</v>
      </c>
      <c r="F253">
        <f t="shared" si="90"/>
        <v>0</v>
      </c>
      <c r="G253" t="e">
        <f t="shared" si="91"/>
        <v>#NUM!</v>
      </c>
      <c r="H253" s="1">
        <f t="shared" si="92"/>
        <v>1</v>
      </c>
      <c r="U253" s="7"/>
      <c r="V253" s="7"/>
      <c r="W253" s="7"/>
      <c r="X253" s="7">
        <v>1</v>
      </c>
      <c r="Y253" s="7"/>
      <c r="Z253" s="7"/>
    </row>
    <row r="254" spans="1:26" x14ac:dyDescent="0.25">
      <c r="B254" t="s">
        <v>125</v>
      </c>
      <c r="C254">
        <f t="shared" ref="C254" si="93">COUNT(J254:Z254)</f>
        <v>0</v>
      </c>
      <c r="D254" s="1"/>
      <c r="E254" t="e">
        <f t="shared" ref="E254" ca="1" si="94">LZ248(J254:Z254)</f>
        <v>#REF!</v>
      </c>
      <c r="F254">
        <f t="shared" ref="F254" si="95">MIN(J254:T254)</f>
        <v>0</v>
      </c>
      <c r="G254" t="e">
        <f t="shared" ref="G254" si="96">MEDIAN(J254:T254)</f>
        <v>#NUM!</v>
      </c>
      <c r="H254" s="1">
        <f t="shared" ref="H254" si="97">SUM(J254:Z254)</f>
        <v>0</v>
      </c>
      <c r="M254" t="s">
        <v>629</v>
      </c>
      <c r="Q254" t="s">
        <v>733</v>
      </c>
      <c r="U254" s="7"/>
      <c r="V254" s="7"/>
      <c r="W254" s="7"/>
      <c r="X254" s="7"/>
      <c r="Y254" s="7"/>
      <c r="Z254" s="7"/>
    </row>
    <row r="255" spans="1:26" hidden="1" x14ac:dyDescent="0.25">
      <c r="A255" s="4" t="s">
        <v>329</v>
      </c>
      <c r="B255" s="4" t="s">
        <v>330</v>
      </c>
      <c r="U255" s="12">
        <v>50</v>
      </c>
      <c r="V255" s="12">
        <v>66.666666666666657</v>
      </c>
      <c r="W255" s="12">
        <v>50</v>
      </c>
      <c r="X255" s="12">
        <v>0</v>
      </c>
      <c r="Y255" s="12">
        <v>100</v>
      </c>
      <c r="Z255" s="12">
        <v>50</v>
      </c>
    </row>
    <row r="256" spans="1:26" x14ac:dyDescent="0.25">
      <c r="A256" s="2" t="s">
        <v>333</v>
      </c>
      <c r="B256" s="2"/>
    </row>
    <row r="257" spans="1:26" x14ac:dyDescent="0.25">
      <c r="A257" t="s">
        <v>334</v>
      </c>
      <c r="B257" t="s">
        <v>335</v>
      </c>
      <c r="C257">
        <f>COUNT(J257:Z257)</f>
        <v>15</v>
      </c>
      <c r="D257" s="1">
        <f>AVERAGE(J257:Z257)</f>
        <v>18121.933333333334</v>
      </c>
      <c r="E257" t="e">
        <f ca="1">LZ251(J257:Z257)</f>
        <v>#REF!</v>
      </c>
      <c r="F257">
        <f>MIN(J257:T257)</f>
        <v>30</v>
      </c>
      <c r="G257">
        <f>MEDIAN(J257:T257)</f>
        <v>3000</v>
      </c>
      <c r="H257" s="1">
        <f>SUM(J257:Z257)</f>
        <v>271829</v>
      </c>
      <c r="I257" t="s">
        <v>18</v>
      </c>
      <c r="J257" s="1">
        <v>9880</v>
      </c>
      <c r="K257" s="1">
        <v>75876</v>
      </c>
      <c r="L257" s="1">
        <v>3605</v>
      </c>
      <c r="M257" s="1">
        <v>14815</v>
      </c>
      <c r="N257" s="1">
        <v>3000</v>
      </c>
      <c r="O257" s="1">
        <v>30</v>
      </c>
      <c r="P257" s="24" t="s">
        <v>17</v>
      </c>
      <c r="Q257" s="1">
        <v>1600</v>
      </c>
      <c r="R257" s="1">
        <v>300</v>
      </c>
      <c r="S257" s="1">
        <v>763</v>
      </c>
      <c r="U257" s="11">
        <v>19400</v>
      </c>
      <c r="V257" s="11">
        <v>775</v>
      </c>
      <c r="W257" s="11">
        <v>750</v>
      </c>
      <c r="X257" s="11">
        <v>1449</v>
      </c>
      <c r="Y257" s="11">
        <v>138000</v>
      </c>
      <c r="Z257" s="11">
        <v>1586</v>
      </c>
    </row>
    <row r="258" spans="1:26" hidden="1" x14ac:dyDescent="0.25">
      <c r="A258" s="4" t="s">
        <v>336</v>
      </c>
      <c r="B258" s="4" t="s">
        <v>337</v>
      </c>
      <c r="C258" s="4">
        <f>COUNT(J258:T258)</f>
        <v>11</v>
      </c>
      <c r="D258" s="4">
        <f>AVERAGE(J258:T258)</f>
        <v>9988.0909090909099</v>
      </c>
      <c r="E258" s="4" t="e">
        <f ca="1">LZ1(J258:T258)</f>
        <v>#REF!</v>
      </c>
      <c r="F258" s="4">
        <f>MIN(J258:T258)</f>
        <v>0</v>
      </c>
      <c r="G258" s="4">
        <f>MEDIAN(J258:T258)</f>
        <v>1600</v>
      </c>
      <c r="H258" s="4">
        <f>SUM(J258:T258)</f>
        <v>109869</v>
      </c>
      <c r="I258" t="s">
        <v>18</v>
      </c>
      <c r="J258" s="5">
        <v>9880</v>
      </c>
      <c r="K258" s="5">
        <v>75876</v>
      </c>
      <c r="L258" s="5">
        <v>3605</v>
      </c>
      <c r="M258" s="5">
        <v>14815</v>
      </c>
      <c r="N258" s="5">
        <v>3000</v>
      </c>
      <c r="O258" s="5">
        <v>30</v>
      </c>
      <c r="P258" s="25">
        <v>0</v>
      </c>
      <c r="Q258" s="5">
        <v>1600</v>
      </c>
      <c r="R258" s="5">
        <v>300</v>
      </c>
      <c r="S258" s="5">
        <v>763</v>
      </c>
      <c r="T258" s="5">
        <v>0</v>
      </c>
      <c r="U258" s="12">
        <v>19400</v>
      </c>
      <c r="V258" s="12">
        <v>775</v>
      </c>
      <c r="W258" s="12">
        <v>750</v>
      </c>
      <c r="X258" s="12">
        <v>1449</v>
      </c>
      <c r="Y258" s="12">
        <v>138000</v>
      </c>
      <c r="Z258" s="12">
        <v>1586</v>
      </c>
    </row>
    <row r="259" spans="1:26" x14ac:dyDescent="0.25">
      <c r="A259" t="s">
        <v>338</v>
      </c>
      <c r="B259" t="s">
        <v>1315</v>
      </c>
      <c r="C259" t="s">
        <v>17</v>
      </c>
      <c r="J259" t="s">
        <v>17</v>
      </c>
      <c r="K259" t="s">
        <v>17</v>
      </c>
      <c r="L259" t="s">
        <v>17</v>
      </c>
      <c r="M259" t="s">
        <v>17</v>
      </c>
      <c r="N259" t="s">
        <v>17</v>
      </c>
      <c r="O259" t="s">
        <v>17</v>
      </c>
      <c r="P259" s="24" t="s">
        <v>17</v>
      </c>
      <c r="Q259" t="s">
        <v>17</v>
      </c>
      <c r="R259" t="s">
        <v>17</v>
      </c>
      <c r="S259" t="s">
        <v>17</v>
      </c>
      <c r="U259" s="7" t="s">
        <v>17</v>
      </c>
      <c r="V259" s="7" t="s">
        <v>17</v>
      </c>
      <c r="W259" s="7" t="s">
        <v>17</v>
      </c>
      <c r="X259" s="7" t="s">
        <v>17</v>
      </c>
      <c r="Y259" s="7" t="s">
        <v>17</v>
      </c>
      <c r="Z259" s="7" t="s">
        <v>17</v>
      </c>
    </row>
    <row r="260" spans="1:26" x14ac:dyDescent="0.25">
      <c r="B260" t="s">
        <v>23</v>
      </c>
      <c r="C260">
        <f>COUNT(J260:Z260)</f>
        <v>15</v>
      </c>
      <c r="D260" s="1">
        <f>AVERAGE(J260:Z260)</f>
        <v>53.366666666666667</v>
      </c>
      <c r="E260" t="e">
        <f ca="1">LZ254(J260:Z260)</f>
        <v>#REF!</v>
      </c>
      <c r="F260">
        <f>MIN(J260:T260)</f>
        <v>16</v>
      </c>
      <c r="G260">
        <f>MEDIAN(J260:T260)</f>
        <v>55</v>
      </c>
      <c r="H260" s="1"/>
      <c r="J260">
        <v>55</v>
      </c>
      <c r="K260">
        <v>69</v>
      </c>
      <c r="L260">
        <v>65</v>
      </c>
      <c r="M260">
        <v>60</v>
      </c>
      <c r="N260">
        <v>50</v>
      </c>
      <c r="O260">
        <v>16</v>
      </c>
      <c r="P260" s="24"/>
      <c r="Q260">
        <v>39</v>
      </c>
      <c r="R260">
        <v>50</v>
      </c>
      <c r="S260">
        <v>66.5</v>
      </c>
      <c r="U260" s="7">
        <v>55</v>
      </c>
      <c r="V260" s="7">
        <v>65</v>
      </c>
      <c r="W260" s="7">
        <v>45</v>
      </c>
      <c r="X260" s="7">
        <v>42</v>
      </c>
      <c r="Y260" s="7">
        <v>53</v>
      </c>
      <c r="Z260" s="7">
        <v>70</v>
      </c>
    </row>
    <row r="261" spans="1:26" x14ac:dyDescent="0.25">
      <c r="B261" t="s">
        <v>24</v>
      </c>
      <c r="C261">
        <f>COUNT(J261:Z261)</f>
        <v>15</v>
      </c>
      <c r="D261" s="1">
        <f>AVERAGE(J261:Z261)</f>
        <v>40.753999999999998</v>
      </c>
      <c r="E261" t="e">
        <f ca="1">LZ255(J261:Z261)</f>
        <v>#REF!</v>
      </c>
      <c r="F261">
        <f>MIN(J261:T261)</f>
        <v>14</v>
      </c>
      <c r="G261">
        <f>MEDIAN(J261:T261)</f>
        <v>40</v>
      </c>
      <c r="H261" s="1"/>
      <c r="J261">
        <v>45</v>
      </c>
      <c r="K261">
        <v>30</v>
      </c>
      <c r="L261">
        <v>30</v>
      </c>
      <c r="M261">
        <v>40</v>
      </c>
      <c r="N261">
        <v>50</v>
      </c>
      <c r="O261">
        <v>14</v>
      </c>
      <c r="P261" s="24"/>
      <c r="Q261">
        <v>61</v>
      </c>
      <c r="R261">
        <v>50</v>
      </c>
      <c r="S261">
        <v>33.5</v>
      </c>
      <c r="U261" s="7">
        <v>40</v>
      </c>
      <c r="V261" s="7">
        <v>35</v>
      </c>
      <c r="W261" s="7">
        <v>50</v>
      </c>
      <c r="X261" s="7">
        <v>57.31</v>
      </c>
      <c r="Y261" s="7">
        <v>46.5</v>
      </c>
      <c r="Z261" s="7">
        <v>29</v>
      </c>
    </row>
    <row r="262" spans="1:26" x14ac:dyDescent="0.25">
      <c r="B262" t="s">
        <v>25</v>
      </c>
      <c r="C262">
        <f>COUNT(J262:Z262)</f>
        <v>15</v>
      </c>
      <c r="D262" s="1">
        <f>AVERAGE(J262:Z262)</f>
        <v>1.2126666666666668</v>
      </c>
      <c r="E262" t="e">
        <f ca="1">LZ256(J262:Z262)</f>
        <v>#REF!</v>
      </c>
      <c r="F262">
        <f>MIN(J262:T262)</f>
        <v>0</v>
      </c>
      <c r="G262">
        <f>MEDIAN(J262:T262)</f>
        <v>0</v>
      </c>
      <c r="H262" s="1"/>
      <c r="J262">
        <v>0</v>
      </c>
      <c r="K262">
        <v>1</v>
      </c>
      <c r="L262">
        <v>5</v>
      </c>
      <c r="M262">
        <v>0</v>
      </c>
      <c r="N262">
        <v>0</v>
      </c>
      <c r="O262">
        <v>0</v>
      </c>
      <c r="P262" s="24"/>
      <c r="Q262">
        <v>0</v>
      </c>
      <c r="R262">
        <v>0</v>
      </c>
      <c r="S262">
        <v>0</v>
      </c>
      <c r="U262" s="7">
        <v>5</v>
      </c>
      <c r="V262" s="7">
        <v>0</v>
      </c>
      <c r="W262" s="7">
        <v>5</v>
      </c>
      <c r="X262" s="7">
        <v>0.69</v>
      </c>
      <c r="Y262" s="7">
        <v>0.5</v>
      </c>
      <c r="Z262" s="7">
        <v>1</v>
      </c>
    </row>
    <row r="263" spans="1:26" hidden="1" x14ac:dyDescent="0.25">
      <c r="A263" s="4" t="s">
        <v>340</v>
      </c>
      <c r="B263" s="4" t="s">
        <v>341</v>
      </c>
      <c r="J263" s="4" t="s">
        <v>539</v>
      </c>
      <c r="K263" s="4" t="s">
        <v>576</v>
      </c>
      <c r="L263" s="4" t="s">
        <v>606</v>
      </c>
      <c r="M263" s="4" t="s">
        <v>610</v>
      </c>
      <c r="N263" s="4" t="s">
        <v>641</v>
      </c>
      <c r="O263" s="4" t="s">
        <v>700</v>
      </c>
      <c r="P263" s="26" t="s">
        <v>713</v>
      </c>
      <c r="Q263" s="4" t="s">
        <v>746</v>
      </c>
      <c r="R263" s="4" t="s">
        <v>641</v>
      </c>
      <c r="S263" s="4" t="s">
        <v>800</v>
      </c>
      <c r="T263" s="4" t="s">
        <v>828</v>
      </c>
      <c r="U263" s="10" t="s">
        <v>1014</v>
      </c>
      <c r="V263" s="10" t="s">
        <v>668</v>
      </c>
      <c r="W263" s="10" t="s">
        <v>1015</v>
      </c>
      <c r="X263" s="10" t="s">
        <v>1016</v>
      </c>
      <c r="Y263" s="10" t="s">
        <v>1017</v>
      </c>
      <c r="Z263" s="10" t="s">
        <v>1018</v>
      </c>
    </row>
    <row r="264" spans="1:26" x14ac:dyDescent="0.25">
      <c r="A264" t="s">
        <v>342</v>
      </c>
      <c r="B264" t="s">
        <v>343</v>
      </c>
      <c r="C264" t="s">
        <v>17</v>
      </c>
      <c r="J264" t="s">
        <v>17</v>
      </c>
      <c r="K264" t="s">
        <v>17</v>
      </c>
      <c r="L264" t="s">
        <v>17</v>
      </c>
      <c r="M264" t="s">
        <v>17</v>
      </c>
      <c r="N264" t="s">
        <v>17</v>
      </c>
      <c r="O264" t="s">
        <v>17</v>
      </c>
      <c r="P264" s="24" t="s">
        <v>17</v>
      </c>
      <c r="Q264" t="s">
        <v>17</v>
      </c>
      <c r="R264" t="s">
        <v>17</v>
      </c>
      <c r="S264" t="s">
        <v>17</v>
      </c>
      <c r="U264" s="7" t="s">
        <v>17</v>
      </c>
      <c r="V264" s="7" t="s">
        <v>17</v>
      </c>
      <c r="W264" s="7" t="s">
        <v>17</v>
      </c>
      <c r="X264" s="7" t="s">
        <v>17</v>
      </c>
      <c r="Y264" s="7" t="s">
        <v>17</v>
      </c>
      <c r="Z264" s="7" t="s">
        <v>17</v>
      </c>
    </row>
    <row r="265" spans="1:26" x14ac:dyDescent="0.25">
      <c r="B265" t="s">
        <v>344</v>
      </c>
      <c r="C265">
        <f t="shared" ref="C265:C268" si="98">COUNT(J265:Z265)</f>
        <v>10</v>
      </c>
      <c r="D265" s="1"/>
      <c r="E265" t="e">
        <f t="shared" ref="E265:E268" ca="1" si="99">LZ259(J265:Z265)</f>
        <v>#REF!</v>
      </c>
      <c r="F265">
        <f t="shared" ref="F265:F268" si="100">MIN(J265:T265)</f>
        <v>1</v>
      </c>
      <c r="G265">
        <f t="shared" ref="G265:G268" si="101">MEDIAN(J265:T265)</f>
        <v>1</v>
      </c>
      <c r="H265" s="1">
        <f t="shared" ref="H265:H268" si="102">SUM(J265:Z265)</f>
        <v>10</v>
      </c>
      <c r="K265">
        <v>1</v>
      </c>
      <c r="M265">
        <v>1</v>
      </c>
      <c r="O265">
        <v>1</v>
      </c>
      <c r="P265" s="24"/>
      <c r="Q265">
        <v>1</v>
      </c>
      <c r="R265">
        <v>1</v>
      </c>
      <c r="S265">
        <v>1</v>
      </c>
      <c r="U265" s="7">
        <v>1</v>
      </c>
      <c r="V265" s="7"/>
      <c r="W265" s="7">
        <v>1</v>
      </c>
      <c r="X265" s="7"/>
      <c r="Y265" s="7">
        <v>1</v>
      </c>
      <c r="Z265" s="7">
        <v>1</v>
      </c>
    </row>
    <row r="266" spans="1:26" x14ac:dyDescent="0.25">
      <c r="B266" t="s">
        <v>345</v>
      </c>
      <c r="C266">
        <f t="shared" si="98"/>
        <v>13</v>
      </c>
      <c r="D266" s="1"/>
      <c r="E266" t="e">
        <f t="shared" ca="1" si="99"/>
        <v>#REF!</v>
      </c>
      <c r="F266">
        <f t="shared" si="100"/>
        <v>1</v>
      </c>
      <c r="G266">
        <f t="shared" si="101"/>
        <v>1</v>
      </c>
      <c r="H266" s="1">
        <f t="shared" si="102"/>
        <v>13</v>
      </c>
      <c r="J266">
        <v>1</v>
      </c>
      <c r="K266">
        <v>1</v>
      </c>
      <c r="L266">
        <v>1</v>
      </c>
      <c r="M266">
        <v>1</v>
      </c>
      <c r="P266" s="24"/>
      <c r="Q266">
        <v>1</v>
      </c>
      <c r="R266">
        <v>1</v>
      </c>
      <c r="S266">
        <v>1</v>
      </c>
      <c r="U266" s="7">
        <v>1</v>
      </c>
      <c r="V266" s="7">
        <v>1</v>
      </c>
      <c r="W266" s="7">
        <v>1</v>
      </c>
      <c r="X266" s="7">
        <v>1</v>
      </c>
      <c r="Y266" s="7">
        <v>1</v>
      </c>
      <c r="Z266" s="7">
        <v>1</v>
      </c>
    </row>
    <row r="267" spans="1:26" x14ac:dyDescent="0.25">
      <c r="B267" t="s">
        <v>346</v>
      </c>
      <c r="C267">
        <f t="shared" si="98"/>
        <v>14</v>
      </c>
      <c r="D267" s="1"/>
      <c r="E267" t="e">
        <f t="shared" ca="1" si="99"/>
        <v>#REF!</v>
      </c>
      <c r="F267">
        <f t="shared" si="100"/>
        <v>1</v>
      </c>
      <c r="G267">
        <f t="shared" si="101"/>
        <v>1</v>
      </c>
      <c r="H267" s="1">
        <f t="shared" si="102"/>
        <v>14</v>
      </c>
      <c r="J267">
        <v>1</v>
      </c>
      <c r="K267">
        <v>1</v>
      </c>
      <c r="L267">
        <v>1</v>
      </c>
      <c r="M267">
        <v>1</v>
      </c>
      <c r="N267">
        <v>1</v>
      </c>
      <c r="P267" s="24"/>
      <c r="Q267">
        <v>1</v>
      </c>
      <c r="R267">
        <v>1</v>
      </c>
      <c r="S267">
        <v>1</v>
      </c>
      <c r="U267" s="7">
        <v>1</v>
      </c>
      <c r="V267" s="7">
        <v>1</v>
      </c>
      <c r="W267" s="7">
        <v>1</v>
      </c>
      <c r="X267" s="7">
        <v>1</v>
      </c>
      <c r="Y267" s="7">
        <v>1</v>
      </c>
      <c r="Z267" s="7">
        <v>1</v>
      </c>
    </row>
    <row r="268" spans="1:26" x14ac:dyDescent="0.25">
      <c r="B268" t="s">
        <v>347</v>
      </c>
      <c r="C268">
        <f t="shared" si="98"/>
        <v>9</v>
      </c>
      <c r="D268" s="1"/>
      <c r="E268" t="e">
        <f t="shared" ca="1" si="99"/>
        <v>#REF!</v>
      </c>
      <c r="F268">
        <f t="shared" si="100"/>
        <v>1</v>
      </c>
      <c r="G268">
        <f t="shared" si="101"/>
        <v>1</v>
      </c>
      <c r="H268" s="1">
        <f t="shared" si="102"/>
        <v>9</v>
      </c>
      <c r="J268">
        <v>1</v>
      </c>
      <c r="K268">
        <v>1</v>
      </c>
      <c r="M268">
        <v>1</v>
      </c>
      <c r="P268" s="24"/>
      <c r="R268">
        <v>1</v>
      </c>
      <c r="S268">
        <v>1</v>
      </c>
      <c r="U268" s="7">
        <v>1</v>
      </c>
      <c r="V268" s="7">
        <v>1</v>
      </c>
      <c r="W268" s="7"/>
      <c r="X268" s="7"/>
      <c r="Y268" s="7">
        <v>1</v>
      </c>
      <c r="Z268" s="7">
        <v>1</v>
      </c>
    </row>
    <row r="269" spans="1:26" hidden="1" x14ac:dyDescent="0.25">
      <c r="A269" s="4" t="s">
        <v>348</v>
      </c>
      <c r="B269" s="4" t="s">
        <v>349</v>
      </c>
      <c r="P269" s="24"/>
      <c r="U269" s="7"/>
      <c r="V269" s="7"/>
      <c r="W269" s="7"/>
      <c r="X269" s="7"/>
      <c r="Y269" s="7"/>
      <c r="Z269" s="7"/>
    </row>
    <row r="270" spans="1:26" x14ac:dyDescent="0.25">
      <c r="A270" t="s">
        <v>350</v>
      </c>
      <c r="B270" t="s">
        <v>351</v>
      </c>
      <c r="C270" t="s">
        <v>519</v>
      </c>
      <c r="D270">
        <f>COUNTIF(J270:Z270,"si")</f>
        <v>15</v>
      </c>
      <c r="H270" t="s">
        <v>521</v>
      </c>
      <c r="I270">
        <f>COUNTIF(J270:Z270,"no")</f>
        <v>0</v>
      </c>
      <c r="J270" s="4" t="s">
        <v>519</v>
      </c>
      <c r="K270" s="4" t="s">
        <v>519</v>
      </c>
      <c r="L270" s="4" t="s">
        <v>519</v>
      </c>
      <c r="M270" s="4" t="s">
        <v>519</v>
      </c>
      <c r="N270" s="4" t="s">
        <v>519</v>
      </c>
      <c r="O270" s="4" t="s">
        <v>519</v>
      </c>
      <c r="P270" s="24" t="s">
        <v>17</v>
      </c>
      <c r="Q270" s="4" t="s">
        <v>519</v>
      </c>
      <c r="R270" s="4" t="s">
        <v>519</v>
      </c>
      <c r="S270" s="4" t="s">
        <v>519</v>
      </c>
      <c r="U270" s="10" t="s">
        <v>519</v>
      </c>
      <c r="V270" s="10" t="s">
        <v>519</v>
      </c>
      <c r="W270" s="10" t="s">
        <v>519</v>
      </c>
      <c r="X270" s="10" t="s">
        <v>519</v>
      </c>
      <c r="Y270" s="10" t="s">
        <v>519</v>
      </c>
      <c r="Z270" s="10" t="s">
        <v>519</v>
      </c>
    </row>
    <row r="271" spans="1:26" hidden="1" x14ac:dyDescent="0.25">
      <c r="A271" s="4" t="s">
        <v>352</v>
      </c>
      <c r="B271" s="4" t="s">
        <v>353</v>
      </c>
      <c r="J271" s="4" t="s">
        <v>519</v>
      </c>
      <c r="K271" s="4" t="s">
        <v>519</v>
      </c>
      <c r="L271" s="4" t="s">
        <v>519</v>
      </c>
      <c r="M271" s="4" t="s">
        <v>519</v>
      </c>
      <c r="N271" s="4" t="s">
        <v>519</v>
      </c>
      <c r="O271" s="4" t="s">
        <v>519</v>
      </c>
      <c r="P271" s="26" t="s">
        <v>545</v>
      </c>
      <c r="Q271" s="4" t="s">
        <v>519</v>
      </c>
      <c r="R271" s="4" t="s">
        <v>519</v>
      </c>
      <c r="S271" s="4" t="s">
        <v>519</v>
      </c>
      <c r="T271" s="4" t="s">
        <v>545</v>
      </c>
      <c r="U271" s="10" t="s">
        <v>519</v>
      </c>
      <c r="V271" s="10" t="s">
        <v>519</v>
      </c>
      <c r="W271" s="10" t="s">
        <v>519</v>
      </c>
      <c r="X271" s="10" t="s">
        <v>519</v>
      </c>
      <c r="Y271" s="10" t="s">
        <v>519</v>
      </c>
      <c r="Z271" s="10" t="s">
        <v>519</v>
      </c>
    </row>
    <row r="272" spans="1:26" x14ac:dyDescent="0.25">
      <c r="A272" t="s">
        <v>354</v>
      </c>
      <c r="B272" t="s">
        <v>355</v>
      </c>
      <c r="C272" t="s">
        <v>519</v>
      </c>
      <c r="D272">
        <f>COUNTIF(J272:Z272,"si")</f>
        <v>15</v>
      </c>
      <c r="H272" t="s">
        <v>521</v>
      </c>
      <c r="I272">
        <f>COUNTIF(J272:Z272,"no")</f>
        <v>0</v>
      </c>
      <c r="J272" s="4" t="s">
        <v>519</v>
      </c>
      <c r="K272" s="4" t="s">
        <v>519</v>
      </c>
      <c r="L272" s="4" t="s">
        <v>519</v>
      </c>
      <c r="M272" s="4" t="s">
        <v>519</v>
      </c>
      <c r="N272" s="4" t="s">
        <v>519</v>
      </c>
      <c r="O272" s="4" t="s">
        <v>519</v>
      </c>
      <c r="P272" s="24" t="s">
        <v>17</v>
      </c>
      <c r="Q272" s="4" t="s">
        <v>519</v>
      </c>
      <c r="R272" s="4" t="s">
        <v>519</v>
      </c>
      <c r="S272" s="4" t="s">
        <v>519</v>
      </c>
      <c r="U272" s="10" t="s">
        <v>519</v>
      </c>
      <c r="V272" s="10" t="s">
        <v>519</v>
      </c>
      <c r="W272" s="10" t="s">
        <v>519</v>
      </c>
      <c r="X272" s="10" t="s">
        <v>519</v>
      </c>
      <c r="Y272" s="10" t="s">
        <v>519</v>
      </c>
      <c r="Z272" s="10" t="s">
        <v>519</v>
      </c>
    </row>
    <row r="273" spans="1:26" hidden="1" x14ac:dyDescent="0.25">
      <c r="A273" s="4" t="s">
        <v>356</v>
      </c>
      <c r="B273" s="4" t="s">
        <v>357</v>
      </c>
      <c r="J273" s="4" t="s">
        <v>519</v>
      </c>
      <c r="K273" s="4" t="s">
        <v>519</v>
      </c>
      <c r="L273" s="4" t="s">
        <v>519</v>
      </c>
      <c r="M273" s="4" t="s">
        <v>519</v>
      </c>
      <c r="N273" s="4" t="s">
        <v>519</v>
      </c>
      <c r="O273" s="4" t="s">
        <v>519</v>
      </c>
      <c r="P273" s="26" t="s">
        <v>545</v>
      </c>
      <c r="Q273" s="4" t="s">
        <v>519</v>
      </c>
      <c r="R273" s="4" t="s">
        <v>519</v>
      </c>
      <c r="S273" s="4" t="s">
        <v>519</v>
      </c>
      <c r="T273" s="4" t="s">
        <v>545</v>
      </c>
      <c r="U273" s="10" t="s">
        <v>519</v>
      </c>
      <c r="V273" s="10" t="s">
        <v>519</v>
      </c>
      <c r="W273" s="10" t="s">
        <v>519</v>
      </c>
      <c r="X273" s="10" t="s">
        <v>519</v>
      </c>
      <c r="Y273" s="10" t="s">
        <v>519</v>
      </c>
      <c r="Z273" s="10" t="s">
        <v>519</v>
      </c>
    </row>
    <row r="274" spans="1:26" x14ac:dyDescent="0.25">
      <c r="A274" t="s">
        <v>358</v>
      </c>
      <c r="B274" t="s">
        <v>359</v>
      </c>
      <c r="C274">
        <f>COUNT(J274:Z274)</f>
        <v>15</v>
      </c>
      <c r="D274" s="1">
        <f>AVERAGE(J274:Z274)</f>
        <v>60.8</v>
      </c>
      <c r="E274" t="e">
        <f ca="1">LZ268(J274:Z274)</f>
        <v>#REF!</v>
      </c>
      <c r="F274">
        <f>MIN(J274:T274)</f>
        <v>3</v>
      </c>
      <c r="G274">
        <f>MEDIAN(J274:T274)</f>
        <v>18</v>
      </c>
      <c r="H274" s="1">
        <f>SUM(J274:Z274)</f>
        <v>912</v>
      </c>
      <c r="J274" s="1">
        <v>18</v>
      </c>
      <c r="K274" s="1">
        <v>189</v>
      </c>
      <c r="L274" s="1">
        <v>20</v>
      </c>
      <c r="M274" s="1">
        <v>20</v>
      </c>
      <c r="N274" s="1">
        <v>15</v>
      </c>
      <c r="O274" s="1">
        <v>10</v>
      </c>
      <c r="P274" s="24" t="s">
        <v>17</v>
      </c>
      <c r="Q274" s="1">
        <v>8</v>
      </c>
      <c r="R274" s="1">
        <v>100</v>
      </c>
      <c r="S274" s="1">
        <v>3</v>
      </c>
      <c r="U274" s="11">
        <v>25</v>
      </c>
      <c r="V274" s="11">
        <v>55</v>
      </c>
      <c r="W274" s="11">
        <v>10</v>
      </c>
      <c r="X274" s="11">
        <v>95</v>
      </c>
      <c r="Y274" s="11">
        <v>304</v>
      </c>
      <c r="Z274" s="11">
        <v>40</v>
      </c>
    </row>
    <row r="275" spans="1:26" hidden="1" x14ac:dyDescent="0.25">
      <c r="A275" s="4" t="s">
        <v>360</v>
      </c>
      <c r="B275" s="4" t="s">
        <v>361</v>
      </c>
      <c r="C275" s="4">
        <f>COUNT(J275:T275)</f>
        <v>11</v>
      </c>
      <c r="D275" s="4">
        <f>AVERAGE(J275:T275)</f>
        <v>34.81818181818182</v>
      </c>
      <c r="E275" s="4" t="e">
        <f ca="1">LZ1(J275:T275)</f>
        <v>#REF!</v>
      </c>
      <c r="F275" s="4">
        <f>MIN(J275:T275)</f>
        <v>0</v>
      </c>
      <c r="G275" s="4">
        <f>MEDIAN(J275:T275)</f>
        <v>15</v>
      </c>
      <c r="H275" s="4">
        <f>SUM(J275:T275)</f>
        <v>383</v>
      </c>
      <c r="I275" t="s">
        <v>135</v>
      </c>
      <c r="J275" s="5">
        <v>18</v>
      </c>
      <c r="K275" s="5">
        <v>189</v>
      </c>
      <c r="L275" s="5">
        <v>20</v>
      </c>
      <c r="M275" s="5">
        <v>20</v>
      </c>
      <c r="N275" s="5">
        <v>15</v>
      </c>
      <c r="O275" s="5">
        <v>10</v>
      </c>
      <c r="P275" s="25">
        <v>0</v>
      </c>
      <c r="Q275" s="5">
        <v>8</v>
      </c>
      <c r="R275" s="5">
        <v>100</v>
      </c>
      <c r="S275" s="5">
        <v>3</v>
      </c>
      <c r="T275" s="5">
        <v>0</v>
      </c>
      <c r="U275" s="12">
        <v>25</v>
      </c>
      <c r="V275" s="12">
        <v>55</v>
      </c>
      <c r="W275" s="12">
        <v>10</v>
      </c>
      <c r="X275" s="12">
        <v>95</v>
      </c>
      <c r="Y275" s="12">
        <v>304</v>
      </c>
      <c r="Z275" s="12">
        <v>40</v>
      </c>
    </row>
    <row r="276" spans="1:26" x14ac:dyDescent="0.25">
      <c r="A276" s="2" t="s">
        <v>362</v>
      </c>
      <c r="B276" s="2"/>
      <c r="P276" s="24"/>
    </row>
    <row r="277" spans="1:26" x14ac:dyDescent="0.25">
      <c r="A277" t="s">
        <v>363</v>
      </c>
      <c r="B277" t="s">
        <v>364</v>
      </c>
      <c r="C277" t="s">
        <v>519</v>
      </c>
      <c r="D277">
        <f>COUNTIF(J277:Z277,"si")</f>
        <v>16</v>
      </c>
      <c r="H277" t="s">
        <v>521</v>
      </c>
      <c r="I277">
        <f>COUNTIF(J277:Z277,"no")</f>
        <v>0</v>
      </c>
      <c r="J277" s="4" t="s">
        <v>519</v>
      </c>
      <c r="K277" s="4" t="s">
        <v>519</v>
      </c>
      <c r="L277" s="4" t="s">
        <v>519</v>
      </c>
      <c r="M277" s="4" t="s">
        <v>519</v>
      </c>
      <c r="N277" s="4" t="s">
        <v>519</v>
      </c>
      <c r="O277" s="4" t="s">
        <v>519</v>
      </c>
      <c r="P277" s="24" t="s">
        <v>17</v>
      </c>
      <c r="Q277" s="4" t="s">
        <v>519</v>
      </c>
      <c r="R277" s="4" t="s">
        <v>519</v>
      </c>
      <c r="S277" s="4" t="s">
        <v>519</v>
      </c>
      <c r="T277" s="4" t="s">
        <v>519</v>
      </c>
      <c r="U277" s="10" t="s">
        <v>519</v>
      </c>
      <c r="V277" s="10" t="s">
        <v>519</v>
      </c>
      <c r="W277" s="10" t="s">
        <v>519</v>
      </c>
      <c r="X277" s="10" t="s">
        <v>519</v>
      </c>
      <c r="Y277" s="10" t="s">
        <v>519</v>
      </c>
      <c r="Z277" s="10" t="s">
        <v>519</v>
      </c>
    </row>
    <row r="278" spans="1:26" hidden="1" x14ac:dyDescent="0.25">
      <c r="A278" s="4" t="s">
        <v>365</v>
      </c>
      <c r="B278" s="4" t="s">
        <v>366</v>
      </c>
      <c r="J278" s="4" t="s">
        <v>519</v>
      </c>
      <c r="K278" s="4" t="s">
        <v>519</v>
      </c>
      <c r="L278" s="4" t="s">
        <v>519</v>
      </c>
      <c r="M278" s="4" t="s">
        <v>519</v>
      </c>
      <c r="N278" s="4" t="s">
        <v>519</v>
      </c>
      <c r="O278" s="4" t="s">
        <v>519</v>
      </c>
      <c r="P278" s="26" t="s">
        <v>545</v>
      </c>
      <c r="Q278" s="4" t="s">
        <v>519</v>
      </c>
      <c r="R278" s="4" t="s">
        <v>519</v>
      </c>
      <c r="S278" s="4" t="s">
        <v>519</v>
      </c>
      <c r="T278" s="4" t="s">
        <v>519</v>
      </c>
      <c r="U278" s="10" t="s">
        <v>519</v>
      </c>
      <c r="V278" s="10" t="s">
        <v>519</v>
      </c>
      <c r="W278" s="10" t="s">
        <v>519</v>
      </c>
      <c r="X278" s="10" t="s">
        <v>519</v>
      </c>
      <c r="Y278" s="10" t="s">
        <v>519</v>
      </c>
      <c r="Z278" s="10" t="s">
        <v>519</v>
      </c>
    </row>
    <row r="279" spans="1:26" x14ac:dyDescent="0.25">
      <c r="A279" s="2" t="s">
        <v>370</v>
      </c>
      <c r="B279" s="2"/>
      <c r="P279" s="24"/>
    </row>
    <row r="280" spans="1:26" x14ac:dyDescent="0.25">
      <c r="A280" s="2" t="s">
        <v>371</v>
      </c>
      <c r="B280" s="2"/>
      <c r="P280" s="24"/>
    </row>
    <row r="281" spans="1:26" x14ac:dyDescent="0.25">
      <c r="A281" t="s">
        <v>372</v>
      </c>
      <c r="B281" t="s">
        <v>373</v>
      </c>
      <c r="C281" t="s">
        <v>17</v>
      </c>
      <c r="J281" t="s">
        <v>17</v>
      </c>
      <c r="K281" t="s">
        <v>17</v>
      </c>
      <c r="L281" t="s">
        <v>17</v>
      </c>
      <c r="M281" t="s">
        <v>17</v>
      </c>
      <c r="N281" t="s">
        <v>17</v>
      </c>
      <c r="O281" t="s">
        <v>17</v>
      </c>
      <c r="P281" s="24" t="s">
        <v>17</v>
      </c>
      <c r="Q281" t="s">
        <v>17</v>
      </c>
      <c r="R281" t="s">
        <v>17</v>
      </c>
      <c r="S281" t="s">
        <v>17</v>
      </c>
    </row>
    <row r="282" spans="1:26" x14ac:dyDescent="0.25">
      <c r="B282" t="s">
        <v>374</v>
      </c>
      <c r="C282">
        <f t="shared" ref="C282:C289" si="103">COUNT(J282:Z282)</f>
        <v>14</v>
      </c>
      <c r="D282" s="1"/>
      <c r="E282" t="e">
        <f t="shared" ref="E282:E289" ca="1" si="104">LZ276(J282:Z282)</f>
        <v>#REF!</v>
      </c>
      <c r="F282">
        <f t="shared" ref="F282:F289" si="105">MIN(J282:T282)</f>
        <v>1</v>
      </c>
      <c r="G282">
        <f t="shared" ref="G282:G289" si="106">MEDIAN(J282:T282)</f>
        <v>1</v>
      </c>
      <c r="H282" s="1">
        <f t="shared" ref="H282:H289" si="107">SUM(J282:Z282)</f>
        <v>14</v>
      </c>
      <c r="J282">
        <v>1</v>
      </c>
      <c r="K282">
        <v>1</v>
      </c>
      <c r="L282">
        <v>1</v>
      </c>
      <c r="M282">
        <v>1</v>
      </c>
      <c r="N282">
        <v>1</v>
      </c>
      <c r="O282">
        <v>1</v>
      </c>
      <c r="P282" s="24"/>
      <c r="Q282">
        <v>1</v>
      </c>
      <c r="R282">
        <v>1</v>
      </c>
      <c r="S282">
        <v>1</v>
      </c>
      <c r="U282" s="7">
        <v>1</v>
      </c>
      <c r="V282" s="7">
        <v>1</v>
      </c>
      <c r="W282" s="7">
        <v>1</v>
      </c>
      <c r="X282" s="7">
        <v>1</v>
      </c>
      <c r="Y282" s="7">
        <v>1</v>
      </c>
      <c r="Z282" s="7"/>
    </row>
    <row r="283" spans="1:26" x14ac:dyDescent="0.25">
      <c r="B283" t="s">
        <v>244</v>
      </c>
      <c r="C283">
        <f t="shared" si="103"/>
        <v>3</v>
      </c>
      <c r="D283" s="1"/>
      <c r="E283" t="e">
        <f t="shared" ca="1" si="104"/>
        <v>#REF!</v>
      </c>
      <c r="F283">
        <f t="shared" si="105"/>
        <v>1</v>
      </c>
      <c r="G283">
        <f t="shared" si="106"/>
        <v>1</v>
      </c>
      <c r="H283" s="1">
        <f t="shared" si="107"/>
        <v>3</v>
      </c>
      <c r="P283" s="24"/>
      <c r="S283">
        <v>1</v>
      </c>
      <c r="U283" s="7">
        <v>1</v>
      </c>
      <c r="V283" s="7"/>
      <c r="W283" s="7"/>
      <c r="X283" s="7">
        <v>1</v>
      </c>
      <c r="Y283" s="7"/>
      <c r="Z283" s="7"/>
    </row>
    <row r="284" spans="1:26" x14ac:dyDescent="0.25">
      <c r="B284" t="s">
        <v>375</v>
      </c>
      <c r="C284">
        <f t="shared" si="103"/>
        <v>11</v>
      </c>
      <c r="D284" s="1"/>
      <c r="E284" t="e">
        <f t="shared" ca="1" si="104"/>
        <v>#REF!</v>
      </c>
      <c r="F284">
        <f t="shared" si="105"/>
        <v>1</v>
      </c>
      <c r="G284">
        <f t="shared" si="106"/>
        <v>1</v>
      </c>
      <c r="H284" s="1">
        <f t="shared" si="107"/>
        <v>11</v>
      </c>
      <c r="K284">
        <v>1</v>
      </c>
      <c r="L284">
        <v>1</v>
      </c>
      <c r="M284">
        <v>1</v>
      </c>
      <c r="O284">
        <v>1</v>
      </c>
      <c r="P284" s="24"/>
      <c r="Q284">
        <v>1</v>
      </c>
      <c r="S284">
        <v>1</v>
      </c>
      <c r="U284" s="7">
        <v>1</v>
      </c>
      <c r="V284" s="7">
        <v>1</v>
      </c>
      <c r="W284" s="7">
        <v>1</v>
      </c>
      <c r="X284" s="7">
        <v>1</v>
      </c>
      <c r="Y284" s="7"/>
      <c r="Z284" s="7">
        <v>1</v>
      </c>
    </row>
    <row r="285" spans="1:26" x14ac:dyDescent="0.25">
      <c r="B285" t="s">
        <v>376</v>
      </c>
      <c r="C285">
        <f t="shared" si="103"/>
        <v>9</v>
      </c>
      <c r="D285" s="1"/>
      <c r="E285" t="e">
        <f t="shared" ca="1" si="104"/>
        <v>#REF!</v>
      </c>
      <c r="F285">
        <f t="shared" si="105"/>
        <v>1</v>
      </c>
      <c r="G285">
        <f t="shared" si="106"/>
        <v>1</v>
      </c>
      <c r="H285" s="1">
        <f t="shared" si="107"/>
        <v>9</v>
      </c>
      <c r="K285">
        <v>1</v>
      </c>
      <c r="L285">
        <v>1</v>
      </c>
      <c r="N285">
        <v>1</v>
      </c>
      <c r="O285">
        <v>1</v>
      </c>
      <c r="P285" s="24"/>
      <c r="R285">
        <v>1</v>
      </c>
      <c r="S285">
        <v>1</v>
      </c>
      <c r="U285" s="7">
        <v>1</v>
      </c>
      <c r="V285" s="7">
        <v>1</v>
      </c>
      <c r="W285" s="7"/>
      <c r="X285" s="7"/>
      <c r="Y285" s="7">
        <v>1</v>
      </c>
      <c r="Z285" s="7"/>
    </row>
    <row r="286" spans="1:26" x14ac:dyDescent="0.25">
      <c r="B286" t="s">
        <v>377</v>
      </c>
      <c r="C286">
        <f t="shared" si="103"/>
        <v>5</v>
      </c>
      <c r="D286" s="1"/>
      <c r="E286" t="e">
        <f t="shared" ca="1" si="104"/>
        <v>#REF!</v>
      </c>
      <c r="F286">
        <f t="shared" si="105"/>
        <v>1</v>
      </c>
      <c r="G286">
        <f t="shared" si="106"/>
        <v>1</v>
      </c>
      <c r="H286" s="1">
        <f t="shared" si="107"/>
        <v>5</v>
      </c>
      <c r="O286">
        <v>1</v>
      </c>
      <c r="P286" s="24"/>
      <c r="R286">
        <v>1</v>
      </c>
      <c r="U286" s="7">
        <v>1</v>
      </c>
      <c r="V286" s="7">
        <v>1</v>
      </c>
      <c r="W286" s="7"/>
      <c r="X286" s="7"/>
      <c r="Y286" s="7">
        <v>1</v>
      </c>
      <c r="Z286" s="7"/>
    </row>
    <row r="287" spans="1:26" x14ac:dyDescent="0.25">
      <c r="B287" t="s">
        <v>1316</v>
      </c>
      <c r="C287">
        <f t="shared" si="103"/>
        <v>13</v>
      </c>
      <c r="D287" s="1"/>
      <c r="E287" t="e">
        <f t="shared" ca="1" si="104"/>
        <v>#REF!</v>
      </c>
      <c r="F287">
        <f t="shared" si="105"/>
        <v>1</v>
      </c>
      <c r="G287">
        <f t="shared" si="106"/>
        <v>1</v>
      </c>
      <c r="H287" s="1">
        <f t="shared" si="107"/>
        <v>13</v>
      </c>
      <c r="J287">
        <v>1</v>
      </c>
      <c r="K287">
        <v>1</v>
      </c>
      <c r="L287">
        <v>1</v>
      </c>
      <c r="N287">
        <v>1</v>
      </c>
      <c r="O287">
        <v>1</v>
      </c>
      <c r="P287" s="24"/>
      <c r="Q287">
        <v>1</v>
      </c>
      <c r="R287">
        <v>1</v>
      </c>
      <c r="S287">
        <v>1</v>
      </c>
      <c r="U287" s="7">
        <v>1</v>
      </c>
      <c r="V287" s="7">
        <v>1</v>
      </c>
      <c r="W287" s="7">
        <v>1</v>
      </c>
      <c r="X287" s="7">
        <v>1</v>
      </c>
      <c r="Y287" s="7">
        <v>1</v>
      </c>
      <c r="Z287" s="7"/>
    </row>
    <row r="288" spans="1:26" x14ac:dyDescent="0.25">
      <c r="B288" t="s">
        <v>203</v>
      </c>
      <c r="C288">
        <f t="shared" si="103"/>
        <v>0</v>
      </c>
      <c r="D288" s="1"/>
      <c r="E288" t="e">
        <f t="shared" ca="1" si="104"/>
        <v>#REF!</v>
      </c>
      <c r="F288">
        <f t="shared" si="105"/>
        <v>0</v>
      </c>
      <c r="G288" t="e">
        <f t="shared" si="106"/>
        <v>#NUM!</v>
      </c>
      <c r="H288" s="1">
        <f t="shared" si="107"/>
        <v>0</v>
      </c>
      <c r="P288" s="24"/>
      <c r="U288" s="7"/>
      <c r="V288" s="7"/>
      <c r="W288" s="7"/>
      <c r="X288" s="7"/>
      <c r="Y288" s="7"/>
      <c r="Z288" s="7"/>
    </row>
    <row r="289" spans="1:26" x14ac:dyDescent="0.25">
      <c r="B289" t="s">
        <v>379</v>
      </c>
      <c r="C289">
        <f t="shared" si="103"/>
        <v>12</v>
      </c>
      <c r="D289" s="1"/>
      <c r="E289" t="e">
        <f t="shared" ca="1" si="104"/>
        <v>#REF!</v>
      </c>
      <c r="F289">
        <f t="shared" si="105"/>
        <v>1</v>
      </c>
      <c r="G289">
        <f t="shared" si="106"/>
        <v>1</v>
      </c>
      <c r="H289" s="1">
        <f t="shared" si="107"/>
        <v>12</v>
      </c>
      <c r="J289">
        <v>1</v>
      </c>
      <c r="K289">
        <v>1</v>
      </c>
      <c r="L289">
        <v>1</v>
      </c>
      <c r="N289">
        <v>1</v>
      </c>
      <c r="O289">
        <v>1</v>
      </c>
      <c r="P289" s="24"/>
      <c r="R289">
        <v>1</v>
      </c>
      <c r="U289" s="7">
        <v>1</v>
      </c>
      <c r="V289" s="7">
        <v>1</v>
      </c>
      <c r="W289" s="7">
        <v>1</v>
      </c>
      <c r="X289" s="7">
        <v>1</v>
      </c>
      <c r="Y289" s="7">
        <v>1</v>
      </c>
      <c r="Z289" s="7">
        <v>1</v>
      </c>
    </row>
    <row r="290" spans="1:26" x14ac:dyDescent="0.25">
      <c r="B290" t="s">
        <v>125</v>
      </c>
      <c r="C290">
        <f t="shared" ref="C290" si="108">COUNT(J290:Z290)</f>
        <v>0</v>
      </c>
      <c r="D290" s="1"/>
      <c r="E290" t="e">
        <f t="shared" ref="E290" ca="1" si="109">LZ284(J290:Z290)</f>
        <v>#REF!</v>
      </c>
      <c r="F290">
        <f t="shared" ref="F290" si="110">MIN(J290:T290)</f>
        <v>0</v>
      </c>
      <c r="G290" t="e">
        <f t="shared" ref="G290" si="111">MEDIAN(J290:T290)</f>
        <v>#NUM!</v>
      </c>
      <c r="H290" s="1">
        <f t="shared" ref="H290" si="112">SUM(J290:Z290)</f>
        <v>0</v>
      </c>
      <c r="P290" s="24"/>
      <c r="U290" s="7"/>
      <c r="V290" s="7" t="s">
        <v>1317</v>
      </c>
      <c r="W290" s="7"/>
      <c r="X290" s="7"/>
      <c r="Y290" s="7"/>
      <c r="Z290" s="7"/>
    </row>
    <row r="291" spans="1:26" hidden="1" x14ac:dyDescent="0.25">
      <c r="A291" s="4" t="s">
        <v>380</v>
      </c>
      <c r="B291" s="4" t="s">
        <v>381</v>
      </c>
      <c r="P291" s="24"/>
    </row>
    <row r="292" spans="1:26" x14ac:dyDescent="0.25">
      <c r="A292" s="2" t="s">
        <v>382</v>
      </c>
      <c r="B292" s="2"/>
      <c r="P292" s="24"/>
    </row>
    <row r="293" spans="1:26" x14ac:dyDescent="0.25">
      <c r="A293" t="s">
        <v>383</v>
      </c>
      <c r="B293" t="s">
        <v>384</v>
      </c>
      <c r="C293" t="s">
        <v>17</v>
      </c>
      <c r="J293" t="s">
        <v>17</v>
      </c>
      <c r="K293" t="s">
        <v>17</v>
      </c>
      <c r="L293" t="s">
        <v>17</v>
      </c>
      <c r="M293" t="s">
        <v>17</v>
      </c>
      <c r="N293" t="s">
        <v>17</v>
      </c>
      <c r="O293" t="s">
        <v>17</v>
      </c>
      <c r="P293" s="24" t="s">
        <v>17</v>
      </c>
      <c r="Q293" t="s">
        <v>17</v>
      </c>
      <c r="R293" t="s">
        <v>17</v>
      </c>
      <c r="S293" t="s">
        <v>17</v>
      </c>
    </row>
    <row r="294" spans="1:26" x14ac:dyDescent="0.25">
      <c r="B294" t="s">
        <v>385</v>
      </c>
      <c r="C294">
        <f t="shared" ref="C294:C301" si="113">COUNT(J294:Z294)</f>
        <v>1</v>
      </c>
      <c r="D294" s="1"/>
      <c r="E294" t="e">
        <f t="shared" ref="E294:E301" ca="1" si="114">LZ288(J294:Z294)</f>
        <v>#REF!</v>
      </c>
      <c r="F294">
        <f t="shared" ref="F294:F301" si="115">MIN(J294:T294)</f>
        <v>1</v>
      </c>
      <c r="G294">
        <f t="shared" ref="G294:G301" si="116">MEDIAN(J294:T294)</f>
        <v>1</v>
      </c>
      <c r="H294" s="1">
        <f t="shared" ref="H294:H301" si="117">SUM(J294:Z294)</f>
        <v>1</v>
      </c>
      <c r="P294" s="24"/>
      <c r="S294">
        <v>1</v>
      </c>
    </row>
    <row r="295" spans="1:26" x14ac:dyDescent="0.25">
      <c r="B295" t="s">
        <v>386</v>
      </c>
      <c r="C295">
        <f t="shared" si="113"/>
        <v>5</v>
      </c>
      <c r="D295" s="1"/>
      <c r="E295" t="e">
        <f t="shared" ca="1" si="114"/>
        <v>#REF!</v>
      </c>
      <c r="F295">
        <f t="shared" si="115"/>
        <v>1</v>
      </c>
      <c r="G295">
        <f t="shared" si="116"/>
        <v>1</v>
      </c>
      <c r="H295" s="1">
        <f t="shared" si="117"/>
        <v>5</v>
      </c>
      <c r="P295" s="24"/>
      <c r="R295">
        <v>1</v>
      </c>
      <c r="S295">
        <v>1</v>
      </c>
      <c r="U295" s="7">
        <v>1</v>
      </c>
      <c r="V295" s="7"/>
      <c r="W295" s="7"/>
      <c r="X295" s="7">
        <v>1</v>
      </c>
      <c r="Y295" s="7">
        <v>1</v>
      </c>
      <c r="Z295" s="7"/>
    </row>
    <row r="296" spans="1:26" x14ac:dyDescent="0.25">
      <c r="B296" t="s">
        <v>387</v>
      </c>
      <c r="C296">
        <f t="shared" si="113"/>
        <v>3</v>
      </c>
      <c r="D296" s="1"/>
      <c r="E296" t="e">
        <f t="shared" ca="1" si="114"/>
        <v>#REF!</v>
      </c>
      <c r="F296">
        <f t="shared" si="115"/>
        <v>1</v>
      </c>
      <c r="G296">
        <f t="shared" si="116"/>
        <v>1</v>
      </c>
      <c r="H296" s="1">
        <f t="shared" si="117"/>
        <v>3</v>
      </c>
      <c r="K296">
        <v>1</v>
      </c>
      <c r="P296" s="24"/>
      <c r="R296">
        <v>1</v>
      </c>
      <c r="U296" s="7"/>
      <c r="V296" s="7"/>
      <c r="W296" s="7"/>
      <c r="X296" s="7"/>
      <c r="Y296" s="7">
        <v>1</v>
      </c>
      <c r="Z296" s="7"/>
    </row>
    <row r="297" spans="1:26" x14ac:dyDescent="0.25">
      <c r="B297" t="s">
        <v>388</v>
      </c>
      <c r="C297">
        <f t="shared" si="113"/>
        <v>5</v>
      </c>
      <c r="D297" s="1"/>
      <c r="E297" t="e">
        <f t="shared" ca="1" si="114"/>
        <v>#REF!</v>
      </c>
      <c r="F297">
        <f t="shared" si="115"/>
        <v>1</v>
      </c>
      <c r="G297">
        <f t="shared" si="116"/>
        <v>1</v>
      </c>
      <c r="H297" s="1">
        <f t="shared" si="117"/>
        <v>5</v>
      </c>
      <c r="K297">
        <v>1</v>
      </c>
      <c r="P297" s="24"/>
      <c r="Q297">
        <v>1</v>
      </c>
      <c r="S297">
        <v>1</v>
      </c>
      <c r="U297" s="7"/>
      <c r="V297" s="7">
        <v>1</v>
      </c>
      <c r="W297" s="7">
        <v>1</v>
      </c>
      <c r="X297" s="7"/>
      <c r="Y297" s="7"/>
      <c r="Z297" s="7"/>
    </row>
    <row r="298" spans="1:26" x14ac:dyDescent="0.25">
      <c r="B298" t="s">
        <v>203</v>
      </c>
      <c r="C298">
        <f t="shared" si="113"/>
        <v>2</v>
      </c>
      <c r="D298" s="1"/>
      <c r="E298" t="e">
        <f t="shared" ca="1" si="114"/>
        <v>#REF!</v>
      </c>
      <c r="F298">
        <f t="shared" si="115"/>
        <v>1</v>
      </c>
      <c r="G298">
        <f t="shared" si="116"/>
        <v>1</v>
      </c>
      <c r="H298" s="1">
        <f t="shared" si="117"/>
        <v>2</v>
      </c>
      <c r="J298">
        <v>1</v>
      </c>
      <c r="N298">
        <v>1</v>
      </c>
      <c r="P298" s="24"/>
      <c r="U298" s="7"/>
      <c r="V298" s="7"/>
      <c r="W298" s="7"/>
      <c r="X298" s="7"/>
      <c r="Y298" s="7"/>
      <c r="Z298" s="7"/>
    </row>
    <row r="299" spans="1:26" x14ac:dyDescent="0.25">
      <c r="B299" t="s">
        <v>389</v>
      </c>
      <c r="C299">
        <f t="shared" si="113"/>
        <v>7</v>
      </c>
      <c r="D299" s="1"/>
      <c r="E299" t="e">
        <f t="shared" ca="1" si="114"/>
        <v>#REF!</v>
      </c>
      <c r="F299">
        <f t="shared" si="115"/>
        <v>1</v>
      </c>
      <c r="G299">
        <f t="shared" si="116"/>
        <v>1</v>
      </c>
      <c r="H299" s="1">
        <f t="shared" si="117"/>
        <v>7</v>
      </c>
      <c r="K299">
        <v>1</v>
      </c>
      <c r="L299">
        <v>1</v>
      </c>
      <c r="O299">
        <v>1</v>
      </c>
      <c r="P299" s="24"/>
      <c r="U299" s="7"/>
      <c r="V299" s="7">
        <v>1</v>
      </c>
      <c r="W299" s="7">
        <v>1</v>
      </c>
      <c r="X299" s="7">
        <v>1</v>
      </c>
      <c r="Y299" s="7"/>
      <c r="Z299" s="7">
        <v>1</v>
      </c>
    </row>
    <row r="300" spans="1:26" x14ac:dyDescent="0.25">
      <c r="B300" t="s">
        <v>125</v>
      </c>
      <c r="C300">
        <f t="shared" si="113"/>
        <v>0</v>
      </c>
      <c r="D300" s="1"/>
      <c r="E300" t="e">
        <f t="shared" ca="1" si="114"/>
        <v>#REF!</v>
      </c>
      <c r="F300">
        <f t="shared" si="115"/>
        <v>0</v>
      </c>
      <c r="G300" t="e">
        <f t="shared" si="116"/>
        <v>#NUM!</v>
      </c>
      <c r="H300" s="1">
        <f t="shared" si="117"/>
        <v>0</v>
      </c>
      <c r="M300" t="s">
        <v>632</v>
      </c>
      <c r="O300" t="s">
        <v>691</v>
      </c>
      <c r="P300" s="24"/>
      <c r="U300" s="7"/>
      <c r="V300" s="7" t="s">
        <v>1030</v>
      </c>
      <c r="W300" s="7"/>
      <c r="X300" s="7"/>
      <c r="Y300" s="7"/>
      <c r="Z300" s="7"/>
    </row>
    <row r="301" spans="1:26" hidden="1" x14ac:dyDescent="0.25">
      <c r="A301" s="4" t="s">
        <v>390</v>
      </c>
      <c r="B301" s="4" t="s">
        <v>391</v>
      </c>
      <c r="D301" s="1"/>
      <c r="H301" s="1"/>
      <c r="P301" s="24"/>
      <c r="U301" s="10" t="s">
        <v>519</v>
      </c>
      <c r="V301" s="10" t="s">
        <v>521</v>
      </c>
      <c r="W301" s="10" t="s">
        <v>519</v>
      </c>
      <c r="X301" s="10" t="s">
        <v>519</v>
      </c>
      <c r="Y301" s="10" t="s">
        <v>519</v>
      </c>
      <c r="Z301" s="10" t="s">
        <v>519</v>
      </c>
    </row>
    <row r="302" spans="1:26" x14ac:dyDescent="0.25">
      <c r="A302" t="s">
        <v>392</v>
      </c>
      <c r="B302" t="s">
        <v>393</v>
      </c>
      <c r="C302" t="s">
        <v>519</v>
      </c>
      <c r="D302">
        <f>COUNTIF(J302:Z302,"si")</f>
        <v>11</v>
      </c>
      <c r="H302" t="s">
        <v>521</v>
      </c>
      <c r="I302">
        <f>COUNTIF(J302:Z302,"no")</f>
        <v>4</v>
      </c>
      <c r="J302" s="4" t="s">
        <v>519</v>
      </c>
      <c r="K302" s="4" t="s">
        <v>519</v>
      </c>
      <c r="L302" s="4" t="s">
        <v>521</v>
      </c>
      <c r="M302" s="4" t="s">
        <v>519</v>
      </c>
      <c r="N302" s="4" t="s">
        <v>521</v>
      </c>
      <c r="O302" s="4" t="s">
        <v>519</v>
      </c>
      <c r="P302" s="24" t="s">
        <v>17</v>
      </c>
      <c r="Q302" s="4" t="s">
        <v>519</v>
      </c>
      <c r="R302" s="4" t="s">
        <v>519</v>
      </c>
      <c r="S302" s="4" t="s">
        <v>519</v>
      </c>
      <c r="U302" s="10" t="s">
        <v>519</v>
      </c>
      <c r="V302" s="10" t="s">
        <v>519</v>
      </c>
      <c r="W302" s="10" t="s">
        <v>521</v>
      </c>
      <c r="X302" s="10" t="s">
        <v>519</v>
      </c>
      <c r="Y302" s="10" t="s">
        <v>519</v>
      </c>
      <c r="Z302" s="10" t="s">
        <v>521</v>
      </c>
    </row>
    <row r="303" spans="1:26" hidden="1" x14ac:dyDescent="0.25">
      <c r="A303" s="4" t="s">
        <v>394</v>
      </c>
      <c r="B303" s="4" t="s">
        <v>395</v>
      </c>
      <c r="C303" t="s">
        <v>519</v>
      </c>
      <c r="D303">
        <f>COUNTIF(J303:Z303,"si")</f>
        <v>11</v>
      </c>
      <c r="H303" t="s">
        <v>521</v>
      </c>
      <c r="I303">
        <f>COUNTIF(J303:Z303,"no")</f>
        <v>4</v>
      </c>
      <c r="J303" s="4" t="s">
        <v>519</v>
      </c>
      <c r="K303" s="4" t="s">
        <v>519</v>
      </c>
      <c r="L303" s="4" t="s">
        <v>521</v>
      </c>
      <c r="M303" s="4" t="s">
        <v>519</v>
      </c>
      <c r="N303" s="4" t="s">
        <v>521</v>
      </c>
      <c r="O303" s="4" t="s">
        <v>519</v>
      </c>
      <c r="P303" s="26" t="s">
        <v>545</v>
      </c>
      <c r="Q303" s="4" t="s">
        <v>519</v>
      </c>
      <c r="R303" s="4" t="s">
        <v>519</v>
      </c>
      <c r="S303" s="4" t="s">
        <v>519</v>
      </c>
      <c r="T303" s="4" t="s">
        <v>545</v>
      </c>
      <c r="U303" s="10" t="s">
        <v>519</v>
      </c>
      <c r="V303" s="10" t="s">
        <v>519</v>
      </c>
      <c r="W303" s="10" t="s">
        <v>521</v>
      </c>
      <c r="X303" s="10" t="s">
        <v>519</v>
      </c>
      <c r="Y303" s="10" t="s">
        <v>519</v>
      </c>
      <c r="Z303" s="10" t="s">
        <v>521</v>
      </c>
    </row>
    <row r="304" spans="1:26" x14ac:dyDescent="0.25">
      <c r="A304" s="2" t="s">
        <v>397</v>
      </c>
      <c r="B304" s="2"/>
      <c r="P304" s="24"/>
      <c r="U304" s="10"/>
      <c r="V304" s="10"/>
      <c r="W304" s="10"/>
      <c r="X304" s="10"/>
      <c r="Y304" s="10"/>
      <c r="Z304" s="10"/>
    </row>
    <row r="305" spans="1:26" x14ac:dyDescent="0.25">
      <c r="A305" t="s">
        <v>398</v>
      </c>
      <c r="B305" t="s">
        <v>399</v>
      </c>
      <c r="C305" t="s">
        <v>17</v>
      </c>
      <c r="J305" t="s">
        <v>17</v>
      </c>
      <c r="K305" t="s">
        <v>17</v>
      </c>
      <c r="L305" t="s">
        <v>17</v>
      </c>
      <c r="M305" t="s">
        <v>17</v>
      </c>
      <c r="N305" t="s">
        <v>17</v>
      </c>
      <c r="O305" t="s">
        <v>17</v>
      </c>
      <c r="P305" s="24" t="s">
        <v>17</v>
      </c>
      <c r="Q305" t="s">
        <v>17</v>
      </c>
      <c r="R305" t="s">
        <v>17</v>
      </c>
      <c r="S305" t="s">
        <v>17</v>
      </c>
    </row>
    <row r="306" spans="1:26" x14ac:dyDescent="0.25">
      <c r="B306" t="s">
        <v>400</v>
      </c>
      <c r="C306">
        <f t="shared" ref="C306:C312" si="118">COUNT(J306:Z306)</f>
        <v>1</v>
      </c>
      <c r="D306" s="1"/>
      <c r="E306" t="e">
        <f t="shared" ref="E306:E312" ca="1" si="119">LZ300(J306:Z306)</f>
        <v>#REF!</v>
      </c>
      <c r="F306">
        <f t="shared" ref="F306:F312" si="120">MIN(J306:T306)</f>
        <v>0</v>
      </c>
      <c r="G306" t="e">
        <f t="shared" ref="G306:G312" si="121">MEDIAN(J306:T306)</f>
        <v>#NUM!</v>
      </c>
      <c r="H306" s="1">
        <f t="shared" ref="H306:H312" si="122">SUM(J306:Z306)</f>
        <v>1</v>
      </c>
      <c r="P306" s="24"/>
      <c r="U306" s="7"/>
      <c r="V306" s="7"/>
      <c r="W306" s="7"/>
      <c r="X306" s="7"/>
      <c r="Y306" s="7"/>
      <c r="Z306" s="7">
        <v>1</v>
      </c>
    </row>
    <row r="307" spans="1:26" x14ac:dyDescent="0.25">
      <c r="B307" t="s">
        <v>1318</v>
      </c>
      <c r="C307">
        <f t="shared" si="118"/>
        <v>15</v>
      </c>
      <c r="D307" s="1"/>
      <c r="E307" t="e">
        <f t="shared" ca="1" si="119"/>
        <v>#REF!</v>
      </c>
      <c r="F307">
        <f t="shared" si="120"/>
        <v>1</v>
      </c>
      <c r="G307">
        <f t="shared" si="121"/>
        <v>1</v>
      </c>
      <c r="H307" s="1">
        <f t="shared" si="122"/>
        <v>15</v>
      </c>
      <c r="J307">
        <v>1</v>
      </c>
      <c r="K307">
        <v>1</v>
      </c>
      <c r="L307">
        <v>1</v>
      </c>
      <c r="M307">
        <v>1</v>
      </c>
      <c r="N307">
        <v>1</v>
      </c>
      <c r="O307">
        <v>1</v>
      </c>
      <c r="P307" s="24"/>
      <c r="Q307">
        <v>1</v>
      </c>
      <c r="R307">
        <v>1</v>
      </c>
      <c r="S307">
        <v>1</v>
      </c>
      <c r="U307" s="7">
        <v>1</v>
      </c>
      <c r="V307" s="7">
        <v>1</v>
      </c>
      <c r="W307" s="7">
        <v>1</v>
      </c>
      <c r="X307" s="7">
        <v>1</v>
      </c>
      <c r="Y307" s="7">
        <v>1</v>
      </c>
      <c r="Z307" s="7">
        <v>1</v>
      </c>
    </row>
    <row r="308" spans="1:26" x14ac:dyDescent="0.25">
      <c r="B308" t="s">
        <v>402</v>
      </c>
      <c r="C308">
        <f t="shared" si="118"/>
        <v>12</v>
      </c>
      <c r="D308" s="1"/>
      <c r="E308" t="e">
        <f t="shared" ca="1" si="119"/>
        <v>#REF!</v>
      </c>
      <c r="F308">
        <f t="shared" si="120"/>
        <v>1</v>
      </c>
      <c r="G308">
        <f t="shared" si="121"/>
        <v>1</v>
      </c>
      <c r="H308" s="1">
        <f t="shared" si="122"/>
        <v>12</v>
      </c>
      <c r="J308">
        <v>1</v>
      </c>
      <c r="K308">
        <v>1</v>
      </c>
      <c r="L308">
        <v>1</v>
      </c>
      <c r="M308">
        <v>1</v>
      </c>
      <c r="O308">
        <v>1</v>
      </c>
      <c r="P308" s="24"/>
      <c r="Q308">
        <v>1</v>
      </c>
      <c r="R308">
        <v>1</v>
      </c>
      <c r="S308">
        <v>1</v>
      </c>
      <c r="U308" s="7"/>
      <c r="V308" s="7">
        <v>1</v>
      </c>
      <c r="W308" s="7"/>
      <c r="X308" s="7">
        <v>1</v>
      </c>
      <c r="Y308" s="7">
        <v>1</v>
      </c>
      <c r="Z308" s="7">
        <v>1</v>
      </c>
    </row>
    <row r="309" spans="1:26" x14ac:dyDescent="0.25">
      <c r="B309" t="s">
        <v>403</v>
      </c>
      <c r="C309">
        <f t="shared" si="118"/>
        <v>14</v>
      </c>
      <c r="D309" s="1"/>
      <c r="E309" t="e">
        <f t="shared" ca="1" si="119"/>
        <v>#REF!</v>
      </c>
      <c r="F309">
        <f t="shared" si="120"/>
        <v>1</v>
      </c>
      <c r="G309">
        <f t="shared" si="121"/>
        <v>1</v>
      </c>
      <c r="H309" s="1">
        <f t="shared" si="122"/>
        <v>14</v>
      </c>
      <c r="K309">
        <v>1</v>
      </c>
      <c r="L309">
        <v>1</v>
      </c>
      <c r="M309">
        <v>1</v>
      </c>
      <c r="N309">
        <v>1</v>
      </c>
      <c r="O309">
        <v>1</v>
      </c>
      <c r="P309" s="24"/>
      <c r="Q309">
        <v>1</v>
      </c>
      <c r="R309">
        <v>1</v>
      </c>
      <c r="S309">
        <v>1</v>
      </c>
      <c r="U309" s="7">
        <v>1</v>
      </c>
      <c r="V309" s="7">
        <v>1</v>
      </c>
      <c r="W309" s="7">
        <v>1</v>
      </c>
      <c r="X309" s="7">
        <v>1</v>
      </c>
      <c r="Y309" s="7">
        <v>1</v>
      </c>
      <c r="Z309" s="7">
        <v>1</v>
      </c>
    </row>
    <row r="310" spans="1:26" x14ac:dyDescent="0.25">
      <c r="B310" t="s">
        <v>404</v>
      </c>
      <c r="C310">
        <f t="shared" si="118"/>
        <v>14</v>
      </c>
      <c r="D310" s="1"/>
      <c r="E310" t="e">
        <f t="shared" ca="1" si="119"/>
        <v>#REF!</v>
      </c>
      <c r="F310">
        <f t="shared" si="120"/>
        <v>1</v>
      </c>
      <c r="G310">
        <f t="shared" si="121"/>
        <v>1</v>
      </c>
      <c r="H310" s="1">
        <f t="shared" si="122"/>
        <v>14</v>
      </c>
      <c r="J310">
        <v>1</v>
      </c>
      <c r="K310">
        <v>1</v>
      </c>
      <c r="L310">
        <v>1</v>
      </c>
      <c r="M310">
        <v>1</v>
      </c>
      <c r="N310">
        <v>1</v>
      </c>
      <c r="O310">
        <v>1</v>
      </c>
      <c r="P310" s="24"/>
      <c r="R310">
        <v>1</v>
      </c>
      <c r="S310">
        <v>1</v>
      </c>
      <c r="U310" s="7">
        <v>1</v>
      </c>
      <c r="V310" s="7">
        <v>1</v>
      </c>
      <c r="W310" s="7">
        <v>1</v>
      </c>
      <c r="X310" s="7">
        <v>1</v>
      </c>
      <c r="Y310" s="7">
        <v>1</v>
      </c>
      <c r="Z310" s="7">
        <v>1</v>
      </c>
    </row>
    <row r="311" spans="1:26" x14ac:dyDescent="0.25">
      <c r="B311" t="s">
        <v>405</v>
      </c>
      <c r="C311">
        <f t="shared" si="118"/>
        <v>12</v>
      </c>
      <c r="D311" s="1"/>
      <c r="E311" t="e">
        <f t="shared" ca="1" si="119"/>
        <v>#REF!</v>
      </c>
      <c r="F311">
        <f t="shared" si="120"/>
        <v>1</v>
      </c>
      <c r="G311">
        <f t="shared" si="121"/>
        <v>1</v>
      </c>
      <c r="H311" s="1">
        <f t="shared" si="122"/>
        <v>12</v>
      </c>
      <c r="K311">
        <v>1</v>
      </c>
      <c r="L311">
        <v>1</v>
      </c>
      <c r="M311">
        <v>1</v>
      </c>
      <c r="N311">
        <v>1</v>
      </c>
      <c r="O311">
        <v>1</v>
      </c>
      <c r="P311" s="24"/>
      <c r="R311">
        <v>1</v>
      </c>
      <c r="S311">
        <v>1</v>
      </c>
      <c r="U311" s="7"/>
      <c r="V311" s="7">
        <v>1</v>
      </c>
      <c r="W311" s="7">
        <v>1</v>
      </c>
      <c r="X311" s="7">
        <v>1</v>
      </c>
      <c r="Y311" s="7">
        <v>1</v>
      </c>
      <c r="Z311" s="7">
        <v>1</v>
      </c>
    </row>
    <row r="312" spans="1:26" x14ac:dyDescent="0.25">
      <c r="B312" t="s">
        <v>406</v>
      </c>
      <c r="C312">
        <f t="shared" si="118"/>
        <v>7</v>
      </c>
      <c r="D312" s="1"/>
      <c r="E312" t="e">
        <f t="shared" ca="1" si="119"/>
        <v>#REF!</v>
      </c>
      <c r="F312">
        <f t="shared" si="120"/>
        <v>1</v>
      </c>
      <c r="G312">
        <f t="shared" si="121"/>
        <v>1</v>
      </c>
      <c r="H312" s="1">
        <f t="shared" si="122"/>
        <v>7</v>
      </c>
      <c r="K312">
        <v>1</v>
      </c>
      <c r="N312">
        <v>1</v>
      </c>
      <c r="P312" s="24"/>
      <c r="R312">
        <v>1</v>
      </c>
      <c r="U312" s="7"/>
      <c r="V312" s="7">
        <v>1</v>
      </c>
      <c r="W312" s="7">
        <v>1</v>
      </c>
      <c r="X312" s="7"/>
      <c r="Y312" s="7">
        <v>1</v>
      </c>
      <c r="Z312" s="7">
        <v>1</v>
      </c>
    </row>
    <row r="313" spans="1:26" x14ac:dyDescent="0.25">
      <c r="B313" t="s">
        <v>407</v>
      </c>
      <c r="C313">
        <f t="shared" ref="C313:C315" si="123">COUNT(J313:Z313)</f>
        <v>4</v>
      </c>
      <c r="D313" s="1"/>
      <c r="E313" t="e">
        <f t="shared" ref="E313:E315" ca="1" si="124">LZ307(J313:Z313)</f>
        <v>#REF!</v>
      </c>
      <c r="F313">
        <f t="shared" ref="F313:F315" si="125">MIN(J313:T313)</f>
        <v>1</v>
      </c>
      <c r="G313">
        <f t="shared" ref="G313:G315" si="126">MEDIAN(J313:T313)</f>
        <v>1</v>
      </c>
      <c r="H313" s="1">
        <f t="shared" ref="H313:H315" si="127">SUM(J313:Z313)</f>
        <v>4</v>
      </c>
      <c r="K313">
        <v>1</v>
      </c>
      <c r="M313">
        <v>1</v>
      </c>
      <c r="P313" s="24"/>
      <c r="S313">
        <v>1</v>
      </c>
      <c r="U313" s="7"/>
      <c r="V313" s="7"/>
      <c r="W313" s="7"/>
      <c r="X313" s="7"/>
      <c r="Y313" s="7"/>
      <c r="Z313" s="7">
        <v>1</v>
      </c>
    </row>
    <row r="314" spans="1:26" x14ac:dyDescent="0.25">
      <c r="B314" t="s">
        <v>203</v>
      </c>
      <c r="C314">
        <f t="shared" si="123"/>
        <v>0</v>
      </c>
      <c r="D314" s="1"/>
      <c r="E314" t="e">
        <f t="shared" ca="1" si="124"/>
        <v>#REF!</v>
      </c>
      <c r="F314">
        <f t="shared" si="125"/>
        <v>0</v>
      </c>
      <c r="G314" t="e">
        <f t="shared" si="126"/>
        <v>#NUM!</v>
      </c>
      <c r="H314" s="1">
        <f t="shared" si="127"/>
        <v>0</v>
      </c>
      <c r="P314" s="24"/>
      <c r="U314" s="7"/>
      <c r="V314" s="7"/>
      <c r="W314" s="7"/>
      <c r="X314" s="7"/>
      <c r="Y314" s="7"/>
      <c r="Z314" s="7"/>
    </row>
    <row r="315" spans="1:26" x14ac:dyDescent="0.25">
      <c r="B315" t="s">
        <v>125</v>
      </c>
      <c r="C315">
        <f t="shared" si="123"/>
        <v>0</v>
      </c>
      <c r="D315" s="1"/>
      <c r="E315" t="e">
        <f t="shared" ca="1" si="124"/>
        <v>#REF!</v>
      </c>
      <c r="F315">
        <f t="shared" si="125"/>
        <v>0</v>
      </c>
      <c r="G315" t="e">
        <f t="shared" si="126"/>
        <v>#NUM!</v>
      </c>
      <c r="H315" s="1">
        <f t="shared" si="127"/>
        <v>0</v>
      </c>
      <c r="P315" s="24"/>
      <c r="U315" s="7"/>
      <c r="V315" s="7" t="s">
        <v>1038</v>
      </c>
      <c r="W315" s="7"/>
      <c r="X315" s="7"/>
      <c r="Y315" s="7"/>
      <c r="Z315" s="7"/>
    </row>
    <row r="316" spans="1:26" hidden="1" x14ac:dyDescent="0.25">
      <c r="A316" s="4" t="s">
        <v>408</v>
      </c>
      <c r="B316" s="4" t="s">
        <v>1319</v>
      </c>
      <c r="P316" s="24"/>
      <c r="U316" s="12">
        <v>27.27272727272727</v>
      </c>
      <c r="V316" s="12">
        <v>54.54545454545454</v>
      </c>
      <c r="W316" s="12">
        <v>45.454545454545453</v>
      </c>
      <c r="X316" s="12">
        <v>45.454545454545453</v>
      </c>
      <c r="Y316" s="12">
        <v>54.54545454545454</v>
      </c>
      <c r="Z316" s="12">
        <v>72.727272727272734</v>
      </c>
    </row>
    <row r="317" spans="1:26" x14ac:dyDescent="0.25">
      <c r="A317" s="2" t="s">
        <v>410</v>
      </c>
      <c r="B317" s="2"/>
      <c r="P317" s="24"/>
    </row>
    <row r="318" spans="1:26" x14ac:dyDescent="0.25">
      <c r="A318" t="s">
        <v>411</v>
      </c>
      <c r="B318" t="s">
        <v>1320</v>
      </c>
      <c r="C318" t="s">
        <v>17</v>
      </c>
      <c r="J318" t="s">
        <v>17</v>
      </c>
      <c r="K318" t="s">
        <v>17</v>
      </c>
      <c r="L318" t="s">
        <v>17</v>
      </c>
      <c r="M318" t="s">
        <v>17</v>
      </c>
      <c r="N318" t="s">
        <v>17</v>
      </c>
      <c r="O318" t="s">
        <v>17</v>
      </c>
      <c r="P318" s="24" t="s">
        <v>17</v>
      </c>
      <c r="Q318" t="s">
        <v>17</v>
      </c>
      <c r="R318" t="s">
        <v>17</v>
      </c>
      <c r="S318" t="s">
        <v>17</v>
      </c>
    </row>
    <row r="319" spans="1:26" x14ac:dyDescent="0.25">
      <c r="B319" t="s">
        <v>413</v>
      </c>
      <c r="C319">
        <f t="shared" ref="C319:C328" si="128">COUNT(J319:Z319)</f>
        <v>14</v>
      </c>
      <c r="D319" s="1"/>
      <c r="E319" t="e">
        <f t="shared" ref="E319:E328" ca="1" si="129">LZ313(J319:Z319)</f>
        <v>#REF!</v>
      </c>
      <c r="F319">
        <f t="shared" ref="F319:F328" si="130">MIN(J319:T319)</f>
        <v>1</v>
      </c>
      <c r="G319">
        <f t="shared" ref="G319:G328" si="131">MEDIAN(J319:T319)</f>
        <v>1</v>
      </c>
      <c r="H319" s="1">
        <f t="shared" ref="H319:H328" si="132">SUM(J319:Z319)</f>
        <v>14</v>
      </c>
      <c r="J319">
        <v>1</v>
      </c>
      <c r="K319">
        <v>1</v>
      </c>
      <c r="L319">
        <v>1</v>
      </c>
      <c r="M319">
        <v>1</v>
      </c>
      <c r="N319">
        <v>1</v>
      </c>
      <c r="O319">
        <v>1</v>
      </c>
      <c r="P319" s="24"/>
      <c r="R319">
        <v>1</v>
      </c>
      <c r="S319">
        <v>1</v>
      </c>
      <c r="U319" s="7">
        <v>1</v>
      </c>
      <c r="V319" s="7">
        <v>1</v>
      </c>
      <c r="W319" s="7">
        <v>1</v>
      </c>
      <c r="X319" s="7">
        <v>1</v>
      </c>
      <c r="Y319" s="7">
        <v>1</v>
      </c>
      <c r="Z319" s="7">
        <v>1</v>
      </c>
    </row>
    <row r="320" spans="1:26" x14ac:dyDescent="0.25">
      <c r="B320" t="s">
        <v>414</v>
      </c>
      <c r="C320">
        <f t="shared" si="128"/>
        <v>12</v>
      </c>
      <c r="D320" s="1"/>
      <c r="E320" t="e">
        <f t="shared" ca="1" si="129"/>
        <v>#REF!</v>
      </c>
      <c r="F320">
        <f t="shared" si="130"/>
        <v>1</v>
      </c>
      <c r="G320">
        <f t="shared" si="131"/>
        <v>1</v>
      </c>
      <c r="H320" s="1">
        <f t="shared" si="132"/>
        <v>12</v>
      </c>
      <c r="J320">
        <v>1</v>
      </c>
      <c r="K320">
        <v>1</v>
      </c>
      <c r="L320">
        <v>1</v>
      </c>
      <c r="N320">
        <v>1</v>
      </c>
      <c r="O320">
        <v>1</v>
      </c>
      <c r="P320" s="24"/>
      <c r="Q320">
        <v>1</v>
      </c>
      <c r="R320">
        <v>1</v>
      </c>
      <c r="S320">
        <v>1</v>
      </c>
      <c r="U320" s="7">
        <v>1</v>
      </c>
      <c r="V320" s="7">
        <v>1</v>
      </c>
      <c r="W320" s="7"/>
      <c r="X320" s="7">
        <v>1</v>
      </c>
      <c r="Y320" s="7">
        <v>1</v>
      </c>
      <c r="Z320" s="7"/>
    </row>
    <row r="321" spans="1:26" x14ac:dyDescent="0.25">
      <c r="B321" t="s">
        <v>415</v>
      </c>
      <c r="C321">
        <f t="shared" si="128"/>
        <v>13</v>
      </c>
      <c r="D321" s="1"/>
      <c r="E321" t="e">
        <f t="shared" ca="1" si="129"/>
        <v>#REF!</v>
      </c>
      <c r="F321">
        <f t="shared" si="130"/>
        <v>1</v>
      </c>
      <c r="G321">
        <f t="shared" si="131"/>
        <v>1</v>
      </c>
      <c r="H321" s="1">
        <f t="shared" si="132"/>
        <v>13</v>
      </c>
      <c r="K321">
        <v>1</v>
      </c>
      <c r="M321">
        <v>1</v>
      </c>
      <c r="N321">
        <v>1</v>
      </c>
      <c r="O321">
        <v>1</v>
      </c>
      <c r="P321" s="24"/>
      <c r="Q321">
        <v>1</v>
      </c>
      <c r="R321">
        <v>1</v>
      </c>
      <c r="S321">
        <v>1</v>
      </c>
      <c r="U321" s="7">
        <v>1</v>
      </c>
      <c r="V321" s="7">
        <v>1</v>
      </c>
      <c r="W321" s="7">
        <v>1</v>
      </c>
      <c r="X321" s="7">
        <v>1</v>
      </c>
      <c r="Y321" s="7">
        <v>1</v>
      </c>
      <c r="Z321" s="7">
        <v>1</v>
      </c>
    </row>
    <row r="322" spans="1:26" x14ac:dyDescent="0.25">
      <c r="B322" t="s">
        <v>416</v>
      </c>
      <c r="C322">
        <f t="shared" si="128"/>
        <v>15</v>
      </c>
      <c r="D322" s="1"/>
      <c r="E322" t="e">
        <f t="shared" ca="1" si="129"/>
        <v>#REF!</v>
      </c>
      <c r="F322">
        <f t="shared" si="130"/>
        <v>1</v>
      </c>
      <c r="G322">
        <f t="shared" si="131"/>
        <v>1</v>
      </c>
      <c r="H322" s="1">
        <f t="shared" si="132"/>
        <v>15</v>
      </c>
      <c r="J322">
        <v>1</v>
      </c>
      <c r="K322">
        <v>1</v>
      </c>
      <c r="L322">
        <v>1</v>
      </c>
      <c r="M322">
        <v>1</v>
      </c>
      <c r="N322">
        <v>1</v>
      </c>
      <c r="O322">
        <v>1</v>
      </c>
      <c r="P322" s="24"/>
      <c r="Q322">
        <v>1</v>
      </c>
      <c r="R322">
        <v>1</v>
      </c>
      <c r="S322">
        <v>1</v>
      </c>
      <c r="U322" s="7">
        <v>1</v>
      </c>
      <c r="V322" s="7">
        <v>1</v>
      </c>
      <c r="W322" s="7">
        <v>1</v>
      </c>
      <c r="X322" s="7">
        <v>1</v>
      </c>
      <c r="Y322" s="7">
        <v>1</v>
      </c>
      <c r="Z322" s="7">
        <v>1</v>
      </c>
    </row>
    <row r="323" spans="1:26" x14ac:dyDescent="0.25">
      <c r="B323" t="s">
        <v>417</v>
      </c>
      <c r="C323">
        <f t="shared" si="128"/>
        <v>8</v>
      </c>
      <c r="D323" s="1"/>
      <c r="E323" t="e">
        <f t="shared" ca="1" si="129"/>
        <v>#REF!</v>
      </c>
      <c r="F323">
        <f t="shared" si="130"/>
        <v>1</v>
      </c>
      <c r="G323">
        <f t="shared" si="131"/>
        <v>1</v>
      </c>
      <c r="H323" s="1">
        <f t="shared" si="132"/>
        <v>8</v>
      </c>
      <c r="J323">
        <v>1</v>
      </c>
      <c r="M323">
        <v>1</v>
      </c>
      <c r="O323">
        <v>1</v>
      </c>
      <c r="P323" s="24"/>
      <c r="Q323">
        <v>1</v>
      </c>
      <c r="S323">
        <v>1</v>
      </c>
      <c r="U323" s="7"/>
      <c r="V323" s="7">
        <v>1</v>
      </c>
      <c r="W323" s="7">
        <v>1</v>
      </c>
      <c r="X323" s="7">
        <v>1</v>
      </c>
      <c r="Y323" s="7"/>
      <c r="Z323" s="7"/>
    </row>
    <row r="324" spans="1:26" x14ac:dyDescent="0.25">
      <c r="B324" t="s">
        <v>418</v>
      </c>
      <c r="C324">
        <f t="shared" si="128"/>
        <v>9</v>
      </c>
      <c r="D324" s="1"/>
      <c r="E324" t="e">
        <f t="shared" ca="1" si="129"/>
        <v>#REF!</v>
      </c>
      <c r="F324">
        <f t="shared" si="130"/>
        <v>1</v>
      </c>
      <c r="G324">
        <f t="shared" si="131"/>
        <v>1</v>
      </c>
      <c r="H324" s="1">
        <f t="shared" si="132"/>
        <v>9</v>
      </c>
      <c r="J324">
        <v>1</v>
      </c>
      <c r="N324">
        <v>1</v>
      </c>
      <c r="P324" s="24"/>
      <c r="Q324">
        <v>1</v>
      </c>
      <c r="R324">
        <v>1</v>
      </c>
      <c r="S324">
        <v>1</v>
      </c>
      <c r="U324" s="7">
        <v>1</v>
      </c>
      <c r="V324" s="7">
        <v>1</v>
      </c>
      <c r="W324" s="7"/>
      <c r="X324" s="7">
        <v>1</v>
      </c>
      <c r="Y324" s="7">
        <v>1</v>
      </c>
      <c r="Z324" s="7"/>
    </row>
    <row r="325" spans="1:26" x14ac:dyDescent="0.25">
      <c r="B325" t="s">
        <v>203</v>
      </c>
      <c r="C325">
        <f t="shared" si="128"/>
        <v>0</v>
      </c>
      <c r="D325" s="1"/>
      <c r="E325" t="e">
        <f t="shared" ca="1" si="129"/>
        <v>#REF!</v>
      </c>
      <c r="F325">
        <f t="shared" si="130"/>
        <v>0</v>
      </c>
      <c r="G325" t="e">
        <f t="shared" si="131"/>
        <v>#NUM!</v>
      </c>
      <c r="H325" s="1">
        <f t="shared" si="132"/>
        <v>0</v>
      </c>
      <c r="P325" s="24"/>
      <c r="U325" s="7"/>
      <c r="V325" s="7"/>
      <c r="W325" s="7"/>
      <c r="X325" s="7"/>
      <c r="Y325" s="7"/>
      <c r="Z325" s="7"/>
    </row>
    <row r="326" spans="1:26" x14ac:dyDescent="0.25">
      <c r="B326" t="s">
        <v>125</v>
      </c>
      <c r="C326">
        <f t="shared" si="128"/>
        <v>0</v>
      </c>
      <c r="D326" s="1"/>
      <c r="E326" t="e">
        <f t="shared" ca="1" si="129"/>
        <v>#REF!</v>
      </c>
      <c r="F326">
        <f t="shared" si="130"/>
        <v>0</v>
      </c>
      <c r="G326" t="e">
        <f t="shared" si="131"/>
        <v>#NUM!</v>
      </c>
      <c r="H326" s="1">
        <f t="shared" si="132"/>
        <v>0</v>
      </c>
      <c r="M326" t="s">
        <v>634</v>
      </c>
      <c r="P326" s="24"/>
      <c r="U326" s="7"/>
      <c r="V326" s="7" t="s">
        <v>1035</v>
      </c>
      <c r="W326" s="7"/>
      <c r="X326" s="7"/>
      <c r="Y326" s="7"/>
      <c r="Z326" s="7"/>
    </row>
    <row r="327" spans="1:26" hidden="1" x14ac:dyDescent="0.25">
      <c r="A327" s="4" t="s">
        <v>419</v>
      </c>
      <c r="B327" s="4" t="s">
        <v>1321</v>
      </c>
      <c r="D327" s="1"/>
      <c r="H327" s="1"/>
      <c r="P327" s="24"/>
      <c r="U327" s="12">
        <v>71.428571428571431</v>
      </c>
      <c r="V327" s="12">
        <v>85.714285714285708</v>
      </c>
      <c r="W327" s="12">
        <v>57.142857142857139</v>
      </c>
      <c r="X327" s="12">
        <v>85.714285714285708</v>
      </c>
      <c r="Y327" s="12">
        <v>71.428571428571431</v>
      </c>
      <c r="Z327" s="12">
        <v>42.857142857142854</v>
      </c>
    </row>
    <row r="328" spans="1:26" x14ac:dyDescent="0.25">
      <c r="A328" s="2" t="s">
        <v>421</v>
      </c>
      <c r="B328" s="2"/>
      <c r="D328" s="1"/>
      <c r="H328" s="1"/>
      <c r="P328" s="24"/>
    </row>
    <row r="329" spans="1:26" x14ac:dyDescent="0.25">
      <c r="A329" t="s">
        <v>422</v>
      </c>
      <c r="B329" t="s">
        <v>423</v>
      </c>
      <c r="C329" t="s">
        <v>17</v>
      </c>
      <c r="J329" t="s">
        <v>17</v>
      </c>
      <c r="K329" t="s">
        <v>17</v>
      </c>
      <c r="L329" t="s">
        <v>17</v>
      </c>
      <c r="M329" t="s">
        <v>17</v>
      </c>
      <c r="N329" t="s">
        <v>17</v>
      </c>
      <c r="O329" t="s">
        <v>17</v>
      </c>
      <c r="P329" s="24" t="s">
        <v>17</v>
      </c>
      <c r="Q329" t="s">
        <v>17</v>
      </c>
      <c r="R329" t="s">
        <v>17</v>
      </c>
      <c r="S329" t="s">
        <v>17</v>
      </c>
    </row>
    <row r="330" spans="1:26" x14ac:dyDescent="0.25">
      <c r="B330" t="s">
        <v>424</v>
      </c>
      <c r="C330">
        <f t="shared" ref="C330:C337" si="133">COUNT(J330:Z330)</f>
        <v>6</v>
      </c>
      <c r="D330" s="1"/>
      <c r="E330" t="e">
        <f t="shared" ref="E330:E337" ca="1" si="134">LZ324(J330:Z330)</f>
        <v>#REF!</v>
      </c>
      <c r="F330">
        <f t="shared" ref="F330:F337" si="135">MIN(J330:T330)</f>
        <v>1</v>
      </c>
      <c r="G330">
        <f t="shared" ref="G330:G337" si="136">MEDIAN(J330:T330)</f>
        <v>1</v>
      </c>
      <c r="H330" s="1">
        <f t="shared" ref="H330:H337" si="137">SUM(J330:Z330)</f>
        <v>6</v>
      </c>
      <c r="J330">
        <v>1</v>
      </c>
      <c r="N330">
        <v>1</v>
      </c>
      <c r="P330" s="24"/>
      <c r="Q330">
        <v>1</v>
      </c>
      <c r="U330" s="7">
        <v>1</v>
      </c>
      <c r="V330" s="7"/>
      <c r="W330" s="7"/>
      <c r="X330" s="7">
        <v>1</v>
      </c>
      <c r="Y330" s="7"/>
      <c r="Z330" s="7">
        <v>1</v>
      </c>
    </row>
    <row r="331" spans="1:26" x14ac:dyDescent="0.25">
      <c r="B331" t="s">
        <v>1322</v>
      </c>
      <c r="C331">
        <f t="shared" si="133"/>
        <v>8</v>
      </c>
      <c r="D331" s="1"/>
      <c r="E331" t="e">
        <f t="shared" ca="1" si="134"/>
        <v>#REF!</v>
      </c>
      <c r="F331">
        <f t="shared" si="135"/>
        <v>1</v>
      </c>
      <c r="G331">
        <f t="shared" si="136"/>
        <v>1</v>
      </c>
      <c r="H331" s="1">
        <f t="shared" si="137"/>
        <v>8</v>
      </c>
      <c r="N331">
        <v>1</v>
      </c>
      <c r="O331">
        <v>1</v>
      </c>
      <c r="P331" s="24"/>
      <c r="R331">
        <v>1</v>
      </c>
      <c r="U331" s="7">
        <v>1</v>
      </c>
      <c r="V331" s="7">
        <v>1</v>
      </c>
      <c r="W331" s="7">
        <v>1</v>
      </c>
      <c r="X331" s="7">
        <v>1</v>
      </c>
      <c r="Y331" s="7"/>
      <c r="Z331" s="7">
        <v>1</v>
      </c>
    </row>
    <row r="332" spans="1:26" x14ac:dyDescent="0.25">
      <c r="B332" t="s">
        <v>1323</v>
      </c>
      <c r="C332">
        <f t="shared" si="133"/>
        <v>10</v>
      </c>
      <c r="D332" s="1"/>
      <c r="E332" t="e">
        <f t="shared" ca="1" si="134"/>
        <v>#REF!</v>
      </c>
      <c r="F332">
        <f t="shared" si="135"/>
        <v>1</v>
      </c>
      <c r="G332">
        <f t="shared" si="136"/>
        <v>1</v>
      </c>
      <c r="H332" s="1">
        <f t="shared" si="137"/>
        <v>10</v>
      </c>
      <c r="J332">
        <v>1</v>
      </c>
      <c r="K332">
        <v>1</v>
      </c>
      <c r="O332">
        <v>1</v>
      </c>
      <c r="P332" s="24"/>
      <c r="R332">
        <v>1</v>
      </c>
      <c r="S332">
        <v>1</v>
      </c>
      <c r="U332" s="7">
        <v>1</v>
      </c>
      <c r="V332" s="7">
        <v>1</v>
      </c>
      <c r="W332" s="7">
        <v>1</v>
      </c>
      <c r="X332" s="7"/>
      <c r="Y332" s="7">
        <v>1</v>
      </c>
      <c r="Z332" s="7">
        <v>1</v>
      </c>
    </row>
    <row r="333" spans="1:26" x14ac:dyDescent="0.25">
      <c r="B333" t="s">
        <v>1324</v>
      </c>
      <c r="C333">
        <f t="shared" si="133"/>
        <v>7</v>
      </c>
      <c r="D333" s="1"/>
      <c r="E333" t="e">
        <f t="shared" ca="1" si="134"/>
        <v>#REF!</v>
      </c>
      <c r="F333">
        <f t="shared" si="135"/>
        <v>1</v>
      </c>
      <c r="G333">
        <f t="shared" si="136"/>
        <v>1</v>
      </c>
      <c r="H333" s="1">
        <f t="shared" si="137"/>
        <v>7</v>
      </c>
      <c r="J333">
        <v>1</v>
      </c>
      <c r="N333">
        <v>1</v>
      </c>
      <c r="O333">
        <v>1</v>
      </c>
      <c r="P333" s="24"/>
      <c r="U333" s="7">
        <v>1</v>
      </c>
      <c r="V333" s="7"/>
      <c r="W333" s="7">
        <v>1</v>
      </c>
      <c r="X333" s="7">
        <v>1</v>
      </c>
      <c r="Y333" s="7"/>
      <c r="Z333" s="7">
        <v>1</v>
      </c>
    </row>
    <row r="334" spans="1:26" x14ac:dyDescent="0.25">
      <c r="B334" t="s">
        <v>428</v>
      </c>
      <c r="C334">
        <f t="shared" si="133"/>
        <v>6</v>
      </c>
      <c r="D334" s="1"/>
      <c r="E334" t="e">
        <f t="shared" ca="1" si="134"/>
        <v>#REF!</v>
      </c>
      <c r="F334">
        <f t="shared" si="135"/>
        <v>1</v>
      </c>
      <c r="G334">
        <f t="shared" si="136"/>
        <v>1</v>
      </c>
      <c r="H334" s="1">
        <f t="shared" si="137"/>
        <v>6</v>
      </c>
      <c r="J334">
        <v>1</v>
      </c>
      <c r="N334">
        <v>1</v>
      </c>
      <c r="O334">
        <v>1</v>
      </c>
      <c r="P334" s="24"/>
      <c r="R334">
        <v>1</v>
      </c>
      <c r="U334" s="7">
        <v>1</v>
      </c>
      <c r="V334" s="7"/>
      <c r="W334" s="7">
        <v>1</v>
      </c>
      <c r="X334" s="7"/>
      <c r="Y334" s="7"/>
      <c r="Z334" s="7"/>
    </row>
    <row r="335" spans="1:26" x14ac:dyDescent="0.25">
      <c r="B335" t="s">
        <v>1325</v>
      </c>
      <c r="C335">
        <f t="shared" si="133"/>
        <v>9</v>
      </c>
      <c r="D335" s="1"/>
      <c r="E335" t="e">
        <f t="shared" ca="1" si="134"/>
        <v>#REF!</v>
      </c>
      <c r="F335">
        <f t="shared" si="135"/>
        <v>1</v>
      </c>
      <c r="G335">
        <f t="shared" si="136"/>
        <v>1</v>
      </c>
      <c r="H335" s="1">
        <f t="shared" si="137"/>
        <v>9</v>
      </c>
      <c r="J335">
        <v>1</v>
      </c>
      <c r="L335">
        <v>1</v>
      </c>
      <c r="N335">
        <v>1</v>
      </c>
      <c r="P335" s="24"/>
      <c r="Q335">
        <v>1</v>
      </c>
      <c r="U335" s="7">
        <v>1</v>
      </c>
      <c r="V335" s="7">
        <v>1</v>
      </c>
      <c r="W335" s="7">
        <v>1</v>
      </c>
      <c r="X335" s="7"/>
      <c r="Y335" s="7">
        <v>1</v>
      </c>
      <c r="Z335" s="7">
        <v>1</v>
      </c>
    </row>
    <row r="336" spans="1:26" x14ac:dyDescent="0.25">
      <c r="B336" t="s">
        <v>1326</v>
      </c>
      <c r="C336">
        <f t="shared" si="133"/>
        <v>15</v>
      </c>
      <c r="D336" s="1"/>
      <c r="E336" t="e">
        <f t="shared" ca="1" si="134"/>
        <v>#REF!</v>
      </c>
      <c r="F336">
        <f t="shared" si="135"/>
        <v>1</v>
      </c>
      <c r="G336">
        <f t="shared" si="136"/>
        <v>1</v>
      </c>
      <c r="H336" s="1">
        <f t="shared" si="137"/>
        <v>15</v>
      </c>
      <c r="J336">
        <v>1</v>
      </c>
      <c r="K336">
        <v>1</v>
      </c>
      <c r="L336">
        <v>1</v>
      </c>
      <c r="M336">
        <v>1</v>
      </c>
      <c r="N336">
        <v>1</v>
      </c>
      <c r="O336">
        <v>1</v>
      </c>
      <c r="P336" s="24"/>
      <c r="Q336">
        <v>1</v>
      </c>
      <c r="R336">
        <v>1</v>
      </c>
      <c r="S336">
        <v>1</v>
      </c>
      <c r="U336" s="7">
        <v>1</v>
      </c>
      <c r="V336" s="7">
        <v>1</v>
      </c>
      <c r="W336" s="7">
        <v>1</v>
      </c>
      <c r="X336" s="7">
        <v>1</v>
      </c>
      <c r="Y336" s="7">
        <v>1</v>
      </c>
      <c r="Z336" s="7">
        <v>1</v>
      </c>
    </row>
    <row r="337" spans="1:26" x14ac:dyDescent="0.25">
      <c r="B337" t="s">
        <v>431</v>
      </c>
      <c r="C337">
        <f t="shared" si="133"/>
        <v>10</v>
      </c>
      <c r="D337" s="1"/>
      <c r="E337" t="e">
        <f t="shared" ca="1" si="134"/>
        <v>#REF!</v>
      </c>
      <c r="F337">
        <f t="shared" si="135"/>
        <v>1</v>
      </c>
      <c r="G337">
        <f t="shared" si="136"/>
        <v>1</v>
      </c>
      <c r="H337" s="1">
        <f t="shared" si="137"/>
        <v>10</v>
      </c>
      <c r="K337">
        <v>1</v>
      </c>
      <c r="M337">
        <v>1</v>
      </c>
      <c r="O337">
        <v>1</v>
      </c>
      <c r="P337" s="24"/>
      <c r="Q337">
        <v>1</v>
      </c>
      <c r="U337" s="7">
        <v>1</v>
      </c>
      <c r="V337" s="7">
        <v>1</v>
      </c>
      <c r="W337" s="7">
        <v>1</v>
      </c>
      <c r="X337" s="7">
        <v>1</v>
      </c>
      <c r="Y337" s="7">
        <v>1</v>
      </c>
      <c r="Z337" s="7">
        <v>1</v>
      </c>
    </row>
    <row r="338" spans="1:26" x14ac:dyDescent="0.25">
      <c r="B338" t="s">
        <v>203</v>
      </c>
      <c r="C338">
        <f t="shared" ref="C338:C341" si="138">COUNT(J338:Z338)</f>
        <v>0</v>
      </c>
      <c r="D338" s="1"/>
      <c r="E338" t="e">
        <f t="shared" ref="E338:E341" ca="1" si="139">LZ332(J338:Z338)</f>
        <v>#REF!</v>
      </c>
      <c r="F338">
        <f t="shared" ref="F338:F341" si="140">MIN(J338:T338)</f>
        <v>0</v>
      </c>
      <c r="G338" t="e">
        <f t="shared" ref="G338:G341" si="141">MEDIAN(J338:T338)</f>
        <v>#NUM!</v>
      </c>
      <c r="H338" s="1">
        <f t="shared" ref="H338:H341" si="142">SUM(J338:Z338)</f>
        <v>0</v>
      </c>
      <c r="P338" s="24"/>
      <c r="U338" s="7"/>
      <c r="V338" s="7"/>
      <c r="W338" s="7"/>
      <c r="X338" s="7"/>
      <c r="Y338" s="7"/>
      <c r="Z338" s="7"/>
    </row>
    <row r="339" spans="1:26" x14ac:dyDescent="0.25">
      <c r="B339" t="s">
        <v>432</v>
      </c>
      <c r="C339">
        <f t="shared" si="138"/>
        <v>12</v>
      </c>
      <c r="D339" s="1"/>
      <c r="E339" t="e">
        <f t="shared" ca="1" si="139"/>
        <v>#REF!</v>
      </c>
      <c r="F339">
        <f t="shared" si="140"/>
        <v>1</v>
      </c>
      <c r="G339">
        <f t="shared" si="141"/>
        <v>1</v>
      </c>
      <c r="H339" s="1">
        <f t="shared" si="142"/>
        <v>12</v>
      </c>
      <c r="J339">
        <v>1</v>
      </c>
      <c r="K339">
        <v>1</v>
      </c>
      <c r="L339">
        <v>1</v>
      </c>
      <c r="N339">
        <v>1</v>
      </c>
      <c r="O339">
        <v>1</v>
      </c>
      <c r="P339" s="24"/>
      <c r="R339">
        <v>1</v>
      </c>
      <c r="S339">
        <v>1</v>
      </c>
      <c r="U339" s="7">
        <v>1</v>
      </c>
      <c r="V339" s="7">
        <v>1</v>
      </c>
      <c r="W339" s="7">
        <v>1</v>
      </c>
      <c r="X339" s="7"/>
      <c r="Y339" s="7">
        <v>1</v>
      </c>
      <c r="Z339" s="7">
        <v>1</v>
      </c>
    </row>
    <row r="340" spans="1:26" x14ac:dyDescent="0.25">
      <c r="B340" t="s">
        <v>125</v>
      </c>
      <c r="C340">
        <f t="shared" si="138"/>
        <v>0</v>
      </c>
      <c r="D340" s="1"/>
      <c r="E340" t="e">
        <f t="shared" ca="1" si="139"/>
        <v>#REF!</v>
      </c>
      <c r="F340">
        <f t="shared" si="140"/>
        <v>0</v>
      </c>
      <c r="G340" t="e">
        <f t="shared" si="141"/>
        <v>#NUM!</v>
      </c>
      <c r="H340" s="1">
        <f t="shared" si="142"/>
        <v>0</v>
      </c>
      <c r="U340" s="7"/>
      <c r="V340" s="7" t="s">
        <v>1041</v>
      </c>
      <c r="W340" s="7"/>
      <c r="X340" s="7"/>
      <c r="Y340" s="7"/>
      <c r="Z340" s="7"/>
    </row>
    <row r="341" spans="1:26" hidden="1" x14ac:dyDescent="0.25">
      <c r="A341" s="4" t="s">
        <v>433</v>
      </c>
      <c r="B341" s="4" t="s">
        <v>434</v>
      </c>
      <c r="C341">
        <f t="shared" si="138"/>
        <v>0</v>
      </c>
      <c r="D341" s="1"/>
      <c r="E341" t="e">
        <f t="shared" ca="1" si="139"/>
        <v>#REF!</v>
      </c>
      <c r="F341">
        <f t="shared" si="140"/>
        <v>0</v>
      </c>
      <c r="G341" t="e">
        <f t="shared" si="141"/>
        <v>#NUM!</v>
      </c>
      <c r="H341" s="1">
        <f t="shared" si="142"/>
        <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0"/>
  <sheetViews>
    <sheetView workbookViewId="0">
      <pane xSplit="2" ySplit="3" topLeftCell="C123" activePane="bottomRight" state="frozen"/>
      <selection pane="topRight"/>
      <selection pane="bottomLeft"/>
      <selection pane="bottomRight" activeCell="K51" sqref="K51"/>
    </sheetView>
  </sheetViews>
  <sheetFormatPr defaultRowHeight="15" x14ac:dyDescent="0.25"/>
  <cols>
    <col min="1" max="1" width="9.140625" style="7"/>
    <col min="2" max="2" width="72.42578125" style="7" customWidth="1"/>
    <col min="3" max="4" width="9.140625" style="7"/>
    <col min="5" max="8" width="0" style="7" hidden="1" customWidth="1"/>
    <col min="9" max="10" width="9.140625" style="7"/>
    <col min="11" max="16" width="13" style="7" customWidth="1"/>
    <col min="17" max="16384" width="9.140625" style="7"/>
  </cols>
  <sheetData>
    <row r="1" spans="1:17" x14ac:dyDescent="0.25">
      <c r="K1" s="7" t="s">
        <v>0</v>
      </c>
      <c r="L1" s="7" t="s">
        <v>0</v>
      </c>
      <c r="M1" s="7" t="s">
        <v>0</v>
      </c>
      <c r="N1" s="7" t="s">
        <v>0</v>
      </c>
      <c r="O1" s="7" t="s">
        <v>0</v>
      </c>
      <c r="P1" s="7" t="s">
        <v>0</v>
      </c>
    </row>
    <row r="2" spans="1:17" x14ac:dyDescent="0.25">
      <c r="K2" s="23" t="s">
        <v>856</v>
      </c>
      <c r="L2" s="23" t="s">
        <v>857</v>
      </c>
      <c r="M2" s="23" t="s">
        <v>858</v>
      </c>
      <c r="N2" s="23" t="s">
        <v>859</v>
      </c>
      <c r="O2" s="23" t="s">
        <v>860</v>
      </c>
      <c r="P2" s="23" t="s">
        <v>861</v>
      </c>
    </row>
    <row r="3" spans="1:17" x14ac:dyDescent="0.25">
      <c r="A3" s="7" t="s">
        <v>0</v>
      </c>
      <c r="B3" s="7" t="s">
        <v>0</v>
      </c>
      <c r="C3" s="9" t="s">
        <v>2</v>
      </c>
      <c r="D3" s="9" t="s">
        <v>3</v>
      </c>
      <c r="E3" s="9" t="s">
        <v>4</v>
      </c>
      <c r="F3" s="9" t="s">
        <v>5</v>
      </c>
      <c r="G3" s="9" t="s">
        <v>6</v>
      </c>
      <c r="H3" s="9" t="s">
        <v>7</v>
      </c>
      <c r="I3" s="9" t="s">
        <v>8</v>
      </c>
      <c r="J3" s="9" t="s">
        <v>9</v>
      </c>
      <c r="K3" s="9" t="s">
        <v>518</v>
      </c>
      <c r="L3" s="9" t="s">
        <v>518</v>
      </c>
      <c r="M3" s="9" t="s">
        <v>518</v>
      </c>
      <c r="N3" s="9" t="s">
        <v>518</v>
      </c>
      <c r="O3" s="9" t="s">
        <v>518</v>
      </c>
      <c r="P3" s="9" t="s">
        <v>518</v>
      </c>
    </row>
    <row r="4" spans="1:17" x14ac:dyDescent="0.25">
      <c r="A4" s="7" t="s">
        <v>1</v>
      </c>
      <c r="B4" s="7">
        <v>2023</v>
      </c>
    </row>
    <row r="5" spans="1:17" x14ac:dyDescent="0.25">
      <c r="A5" s="9" t="s">
        <v>10</v>
      </c>
      <c r="B5" s="9"/>
    </row>
    <row r="6" spans="1:17" x14ac:dyDescent="0.25">
      <c r="A6" s="9" t="s">
        <v>52</v>
      </c>
      <c r="B6" s="9"/>
    </row>
    <row r="7" spans="1:17" hidden="1" x14ac:dyDescent="0.25">
      <c r="A7" s="7" t="s">
        <v>53</v>
      </c>
      <c r="B7" s="7" t="s">
        <v>54</v>
      </c>
      <c r="C7" s="7" t="s">
        <v>17</v>
      </c>
      <c r="K7" s="7" t="s">
        <v>17</v>
      </c>
      <c r="L7" s="7" t="s">
        <v>17</v>
      </c>
      <c r="M7" s="7" t="s">
        <v>17</v>
      </c>
      <c r="N7" s="7" t="s">
        <v>17</v>
      </c>
      <c r="O7" s="7" t="s">
        <v>17</v>
      </c>
      <c r="P7" s="7" t="s">
        <v>17</v>
      </c>
      <c r="Q7" s="7" t="s">
        <v>17</v>
      </c>
    </row>
    <row r="8" spans="1:17" hidden="1" x14ac:dyDescent="0.25">
      <c r="B8" s="7" t="s">
        <v>55</v>
      </c>
      <c r="C8" s="7" t="s">
        <v>17</v>
      </c>
      <c r="K8" s="7">
        <v>5</v>
      </c>
      <c r="L8" s="7">
        <v>10</v>
      </c>
      <c r="M8" s="7">
        <v>10</v>
      </c>
      <c r="N8" s="7">
        <v>0</v>
      </c>
      <c r="O8" s="7">
        <v>5</v>
      </c>
      <c r="P8" s="7">
        <v>3</v>
      </c>
    </row>
    <row r="9" spans="1:17" hidden="1" x14ac:dyDescent="0.25">
      <c r="B9" s="7" t="s">
        <v>56</v>
      </c>
      <c r="C9" s="7" t="s">
        <v>17</v>
      </c>
      <c r="K9" s="7">
        <v>0</v>
      </c>
      <c r="L9" s="7">
        <v>10</v>
      </c>
      <c r="M9" s="7">
        <v>20</v>
      </c>
      <c r="N9" s="7">
        <v>0</v>
      </c>
      <c r="O9" s="7">
        <v>15</v>
      </c>
      <c r="P9" s="7">
        <v>12</v>
      </c>
    </row>
    <row r="10" spans="1:17" hidden="1" x14ac:dyDescent="0.25">
      <c r="B10" s="7" t="s">
        <v>57</v>
      </c>
      <c r="C10" s="7" t="s">
        <v>17</v>
      </c>
      <c r="K10" s="7">
        <v>65</v>
      </c>
      <c r="L10" s="7">
        <v>15</v>
      </c>
      <c r="M10" s="7">
        <v>35</v>
      </c>
      <c r="N10" s="7">
        <v>100</v>
      </c>
      <c r="O10" s="7">
        <v>70</v>
      </c>
      <c r="P10" s="7">
        <v>20</v>
      </c>
    </row>
    <row r="11" spans="1:17" hidden="1" x14ac:dyDescent="0.25">
      <c r="B11" s="7" t="s">
        <v>58</v>
      </c>
      <c r="C11" s="7" t="s">
        <v>17</v>
      </c>
      <c r="K11" s="7">
        <v>30</v>
      </c>
      <c r="L11" s="7">
        <v>65</v>
      </c>
      <c r="M11" s="7">
        <v>35</v>
      </c>
      <c r="N11" s="7">
        <v>0</v>
      </c>
      <c r="O11" s="7">
        <v>10</v>
      </c>
      <c r="P11" s="7">
        <v>65</v>
      </c>
    </row>
    <row r="12" spans="1:17" hidden="1" x14ac:dyDescent="0.25">
      <c r="A12" s="10" t="s">
        <v>59</v>
      </c>
      <c r="B12" s="10" t="s">
        <v>60</v>
      </c>
      <c r="K12" s="10" t="s">
        <v>862</v>
      </c>
      <c r="L12" s="10" t="s">
        <v>863</v>
      </c>
      <c r="M12" s="10" t="s">
        <v>864</v>
      </c>
      <c r="N12" s="10" t="s">
        <v>865</v>
      </c>
      <c r="O12" s="10" t="s">
        <v>866</v>
      </c>
      <c r="P12" s="10" t="s">
        <v>867</v>
      </c>
    </row>
    <row r="13" spans="1:17" x14ac:dyDescent="0.25">
      <c r="A13" s="7" t="s">
        <v>868</v>
      </c>
      <c r="B13" s="7" t="s">
        <v>869</v>
      </c>
      <c r="C13" s="7" t="s">
        <v>17</v>
      </c>
      <c r="K13" s="10" t="s">
        <v>519</v>
      </c>
      <c r="L13" s="10" t="s">
        <v>519</v>
      </c>
      <c r="M13" s="10" t="s">
        <v>519</v>
      </c>
      <c r="N13" s="10" t="s">
        <v>521</v>
      </c>
      <c r="O13" s="10" t="s">
        <v>519</v>
      </c>
      <c r="P13" s="10" t="s">
        <v>519</v>
      </c>
      <c r="Q13" s="7" t="s">
        <v>17</v>
      </c>
    </row>
    <row r="14" spans="1:17" x14ac:dyDescent="0.25">
      <c r="A14" s="10" t="s">
        <v>870</v>
      </c>
      <c r="B14" s="10" t="s">
        <v>871</v>
      </c>
    </row>
    <row r="15" spans="1:17" x14ac:dyDescent="0.25">
      <c r="A15" s="9" t="s">
        <v>61</v>
      </c>
      <c r="B15" s="9"/>
    </row>
    <row r="16" spans="1:17" hidden="1" x14ac:dyDescent="0.25">
      <c r="A16" s="7" t="s">
        <v>62</v>
      </c>
      <c r="B16" s="7" t="s">
        <v>63</v>
      </c>
      <c r="C16" s="7" t="s">
        <v>17</v>
      </c>
      <c r="K16" s="10" t="s">
        <v>519</v>
      </c>
      <c r="L16" s="10" t="s">
        <v>519</v>
      </c>
      <c r="M16" s="10" t="s">
        <v>519</v>
      </c>
      <c r="N16" s="10" t="s">
        <v>519</v>
      </c>
      <c r="O16" s="10" t="s">
        <v>519</v>
      </c>
      <c r="P16" s="10" t="s">
        <v>519</v>
      </c>
      <c r="Q16" s="7" t="s">
        <v>17</v>
      </c>
    </row>
    <row r="17" spans="1:17" hidden="1" x14ac:dyDescent="0.25">
      <c r="A17" s="10" t="s">
        <v>64</v>
      </c>
      <c r="B17" s="10" t="s">
        <v>65</v>
      </c>
      <c r="K17" s="10" t="s">
        <v>519</v>
      </c>
      <c r="L17" s="10" t="s">
        <v>519</v>
      </c>
      <c r="M17" s="10" t="s">
        <v>519</v>
      </c>
      <c r="N17" s="10" t="s">
        <v>519</v>
      </c>
      <c r="O17" s="10" t="s">
        <v>519</v>
      </c>
      <c r="P17" s="10" t="s">
        <v>519</v>
      </c>
    </row>
    <row r="18" spans="1:17" hidden="1" x14ac:dyDescent="0.25">
      <c r="A18" s="7" t="s">
        <v>66</v>
      </c>
      <c r="B18" s="7" t="s">
        <v>67</v>
      </c>
      <c r="C18" s="7">
        <f>COUNT(K18:P18)</f>
        <v>6</v>
      </c>
      <c r="D18" s="7">
        <f>AVERAGE(K18:P18)</f>
        <v>14</v>
      </c>
      <c r="E18" s="7">
        <f>MAX(K18:P18)</f>
        <v>50</v>
      </c>
      <c r="F18" s="7">
        <f>MIN(K18:P18)</f>
        <v>1</v>
      </c>
      <c r="G18" s="7" t="e">
        <f>MODE(K18:P18)</f>
        <v>#N/A</v>
      </c>
      <c r="H18" s="7">
        <f>MEDIAN(K18:P18)</f>
        <v>8.5</v>
      </c>
      <c r="I18" s="7">
        <f>SUM(K18:P18)</f>
        <v>84</v>
      </c>
      <c r="J18" s="7" t="s">
        <v>68</v>
      </c>
      <c r="K18" s="7">
        <f t="shared" ref="K18:P18" si="0">SUM(K19:K21)</f>
        <v>50</v>
      </c>
      <c r="L18" s="7">
        <f t="shared" si="0"/>
        <v>9</v>
      </c>
      <c r="M18" s="7">
        <f t="shared" si="0"/>
        <v>6</v>
      </c>
      <c r="N18" s="7">
        <f t="shared" si="0"/>
        <v>1</v>
      </c>
      <c r="O18" s="7">
        <f t="shared" si="0"/>
        <v>8</v>
      </c>
      <c r="P18" s="7">
        <f t="shared" si="0"/>
        <v>10</v>
      </c>
      <c r="Q18" s="7" t="s">
        <v>17</v>
      </c>
    </row>
    <row r="19" spans="1:17" hidden="1" x14ac:dyDescent="0.25">
      <c r="B19" s="7" t="s">
        <v>69</v>
      </c>
      <c r="C19" s="7">
        <f>COUNT(K19:P19)</f>
        <v>6</v>
      </c>
      <c r="D19" s="7">
        <f>AVERAGE(K19:P19)</f>
        <v>8.6666666666666661</v>
      </c>
      <c r="E19" s="7">
        <f>MAX(K19:P19)</f>
        <v>29</v>
      </c>
      <c r="F19" s="7">
        <f>MIN(K19:P19)</f>
        <v>1</v>
      </c>
      <c r="G19" s="7" t="e">
        <f>MODE(K19:P19)</f>
        <v>#N/A</v>
      </c>
      <c r="H19" s="7">
        <f>MEDIAN(K19:P19)</f>
        <v>5.5</v>
      </c>
      <c r="I19" s="7">
        <f>SUM(K19:P19)</f>
        <v>52</v>
      </c>
      <c r="J19" s="7" t="s">
        <v>68</v>
      </c>
      <c r="K19" s="11">
        <v>29</v>
      </c>
      <c r="L19" s="11">
        <v>8</v>
      </c>
      <c r="M19" s="11">
        <v>4</v>
      </c>
      <c r="N19" s="11">
        <v>1</v>
      </c>
      <c r="O19" s="11">
        <v>3</v>
      </c>
      <c r="P19" s="11">
        <v>7</v>
      </c>
    </row>
    <row r="20" spans="1:17" hidden="1" x14ac:dyDescent="0.25">
      <c r="B20" s="7" t="s">
        <v>70</v>
      </c>
      <c r="C20" s="7">
        <f>COUNT(K20:P20)</f>
        <v>6</v>
      </c>
      <c r="D20" s="7">
        <f>AVERAGE(K20:P20)</f>
        <v>5.333333333333333</v>
      </c>
      <c r="E20" s="7">
        <f>MAX(K20:P20)</f>
        <v>21</v>
      </c>
      <c r="F20" s="7">
        <f>MIN(K20:P20)</f>
        <v>0</v>
      </c>
      <c r="G20" s="7" t="e">
        <f>MODE(K20:P20)</f>
        <v>#N/A</v>
      </c>
      <c r="H20" s="7">
        <f>MEDIAN(K20:P20)</f>
        <v>2.5</v>
      </c>
      <c r="I20" s="7">
        <f>SUM(K20:P20)</f>
        <v>32</v>
      </c>
      <c r="J20" s="7" t="s">
        <v>68</v>
      </c>
      <c r="K20" s="11">
        <v>21</v>
      </c>
      <c r="L20" s="11">
        <v>1</v>
      </c>
      <c r="M20" s="11">
        <v>2</v>
      </c>
      <c r="N20" s="11">
        <v>0</v>
      </c>
      <c r="O20" s="11">
        <v>5</v>
      </c>
      <c r="P20" s="11">
        <v>3</v>
      </c>
    </row>
    <row r="21" spans="1:17" hidden="1" x14ac:dyDescent="0.25">
      <c r="B21" s="7" t="s">
        <v>71</v>
      </c>
      <c r="C21" s="7">
        <f>COUNT(K21:P21)</f>
        <v>6</v>
      </c>
      <c r="D21" s="7">
        <f>AVERAGE(K21:P21)</f>
        <v>0</v>
      </c>
      <c r="E21" s="7">
        <f>MAX(K21:P21)</f>
        <v>0</v>
      </c>
      <c r="F21" s="7">
        <f>MIN(K21:P21)</f>
        <v>0</v>
      </c>
      <c r="G21" s="7">
        <f>MODE(K21:P21)</f>
        <v>0</v>
      </c>
      <c r="H21" s="7">
        <f>MEDIAN(K21:P21)</f>
        <v>0</v>
      </c>
      <c r="I21" s="7">
        <f>SUM(K21:P21)</f>
        <v>0</v>
      </c>
      <c r="J21" s="7" t="s">
        <v>68</v>
      </c>
      <c r="K21" s="11">
        <v>0</v>
      </c>
      <c r="L21" s="11">
        <v>0</v>
      </c>
      <c r="M21" s="11">
        <v>0</v>
      </c>
      <c r="N21" s="11">
        <v>0</v>
      </c>
      <c r="O21" s="11">
        <v>0</v>
      </c>
      <c r="P21" s="11">
        <v>0</v>
      </c>
    </row>
    <row r="22" spans="1:17" hidden="1" x14ac:dyDescent="0.25">
      <c r="A22" s="10" t="s">
        <v>72</v>
      </c>
      <c r="B22" s="10" t="s">
        <v>73</v>
      </c>
    </row>
    <row r="23" spans="1:17" hidden="1" x14ac:dyDescent="0.25">
      <c r="B23" s="10" t="s">
        <v>69</v>
      </c>
      <c r="C23" s="10">
        <f>COUNT(K23:P23)</f>
        <v>6</v>
      </c>
      <c r="D23" s="10">
        <f>AVERAGE(K23:P23)</f>
        <v>8.6666666666666661</v>
      </c>
      <c r="E23" s="10">
        <f>MAX(K23:P23)</f>
        <v>29</v>
      </c>
      <c r="F23" s="10">
        <f>MIN(K23:P23)</f>
        <v>1</v>
      </c>
      <c r="G23" s="10" t="e">
        <f>MODE(K23:P23)</f>
        <v>#N/A</v>
      </c>
      <c r="H23" s="10">
        <f>MEDIAN(K23:P23)</f>
        <v>5.5</v>
      </c>
      <c r="I23" s="10">
        <f>SUM(K23:P23)</f>
        <v>52</v>
      </c>
      <c r="J23" s="7" t="s">
        <v>18</v>
      </c>
      <c r="K23" s="12">
        <v>29</v>
      </c>
      <c r="L23" s="12">
        <v>8</v>
      </c>
      <c r="M23" s="12">
        <v>4</v>
      </c>
      <c r="N23" s="12">
        <v>1</v>
      </c>
      <c r="O23" s="12">
        <v>3</v>
      </c>
      <c r="P23" s="12">
        <v>7</v>
      </c>
    </row>
    <row r="24" spans="1:17" hidden="1" x14ac:dyDescent="0.25">
      <c r="B24" s="10" t="s">
        <v>70</v>
      </c>
      <c r="C24" s="10">
        <f>COUNT(K24:P24)</f>
        <v>6</v>
      </c>
      <c r="D24" s="10">
        <f>AVERAGE(K24:P24)</f>
        <v>5.333333333333333</v>
      </c>
      <c r="E24" s="10">
        <f>MAX(K24:P24)</f>
        <v>21</v>
      </c>
      <c r="F24" s="10">
        <f>MIN(K24:P24)</f>
        <v>0</v>
      </c>
      <c r="G24" s="10" t="e">
        <f>MODE(K24:P24)</f>
        <v>#N/A</v>
      </c>
      <c r="H24" s="10">
        <f>MEDIAN(K24:P24)</f>
        <v>2.5</v>
      </c>
      <c r="I24" s="10">
        <f>SUM(K24:P24)</f>
        <v>32</v>
      </c>
      <c r="J24" s="7" t="s">
        <v>18</v>
      </c>
      <c r="K24" s="12">
        <v>21</v>
      </c>
      <c r="L24" s="12">
        <v>1</v>
      </c>
      <c r="M24" s="12">
        <v>2</v>
      </c>
      <c r="N24" s="12">
        <v>0</v>
      </c>
      <c r="O24" s="12">
        <v>5</v>
      </c>
      <c r="P24" s="12">
        <v>3</v>
      </c>
    </row>
    <row r="25" spans="1:17" hidden="1" x14ac:dyDescent="0.25">
      <c r="B25" s="10" t="s">
        <v>71</v>
      </c>
      <c r="C25" s="10">
        <f>COUNT(K25:P25)</f>
        <v>6</v>
      </c>
      <c r="D25" s="10">
        <f>AVERAGE(K25:P25)</f>
        <v>0</v>
      </c>
      <c r="E25" s="10">
        <f>MAX(K25:P25)</f>
        <v>0</v>
      </c>
      <c r="F25" s="10">
        <f>MIN(K25:P25)</f>
        <v>0</v>
      </c>
      <c r="G25" s="10">
        <f>MODE(K25:P25)</f>
        <v>0</v>
      </c>
      <c r="H25" s="10">
        <f>MEDIAN(K25:P25)</f>
        <v>0</v>
      </c>
      <c r="I25" s="10">
        <f>SUM(K25:P25)</f>
        <v>0</v>
      </c>
      <c r="J25" s="7" t="s">
        <v>18</v>
      </c>
      <c r="K25" s="12">
        <v>0</v>
      </c>
      <c r="L25" s="12">
        <v>0</v>
      </c>
      <c r="M25" s="12">
        <v>0</v>
      </c>
      <c r="N25" s="12">
        <v>0</v>
      </c>
      <c r="O25" s="12">
        <v>0</v>
      </c>
      <c r="P25" s="12">
        <v>0</v>
      </c>
    </row>
    <row r="26" spans="1:17" hidden="1" x14ac:dyDescent="0.25">
      <c r="A26" s="7" t="s">
        <v>74</v>
      </c>
      <c r="B26" s="7" t="s">
        <v>75</v>
      </c>
      <c r="C26" s="7" t="s">
        <v>17</v>
      </c>
      <c r="K26" s="7" t="s">
        <v>17</v>
      </c>
      <c r="L26" s="7" t="s">
        <v>17</v>
      </c>
      <c r="M26" s="7" t="s">
        <v>17</v>
      </c>
      <c r="N26" s="7" t="s">
        <v>17</v>
      </c>
      <c r="O26" s="7" t="s">
        <v>17</v>
      </c>
      <c r="P26" s="7" t="s">
        <v>17</v>
      </c>
      <c r="Q26" s="7" t="s">
        <v>17</v>
      </c>
    </row>
    <row r="27" spans="1:17" hidden="1" x14ac:dyDescent="0.25">
      <c r="B27" s="7" t="s">
        <v>30</v>
      </c>
      <c r="C27" s="7" t="s">
        <v>17</v>
      </c>
      <c r="K27" s="7">
        <v>15</v>
      </c>
      <c r="L27" s="7">
        <v>0</v>
      </c>
      <c r="M27" s="7">
        <v>2</v>
      </c>
      <c r="N27" s="7">
        <v>0</v>
      </c>
      <c r="O27" s="7">
        <v>2</v>
      </c>
      <c r="P27" s="7">
        <v>0</v>
      </c>
    </row>
    <row r="28" spans="1:17" hidden="1" x14ac:dyDescent="0.25">
      <c r="B28" s="7" t="s">
        <v>31</v>
      </c>
      <c r="C28" s="7" t="s">
        <v>17</v>
      </c>
      <c r="K28" s="7">
        <v>31</v>
      </c>
      <c r="L28" s="7">
        <v>8</v>
      </c>
      <c r="M28" s="7">
        <v>4</v>
      </c>
      <c r="N28" s="7">
        <v>1</v>
      </c>
      <c r="O28" s="7">
        <v>6</v>
      </c>
      <c r="P28" s="7">
        <v>8</v>
      </c>
    </row>
    <row r="29" spans="1:17" hidden="1" x14ac:dyDescent="0.25">
      <c r="B29" s="7" t="s">
        <v>32</v>
      </c>
      <c r="C29" s="7" t="s">
        <v>17</v>
      </c>
      <c r="K29" s="7">
        <v>4</v>
      </c>
      <c r="L29" s="7">
        <v>1</v>
      </c>
      <c r="M29" s="7">
        <v>0</v>
      </c>
      <c r="N29" s="7">
        <v>0</v>
      </c>
      <c r="O29" s="7">
        <v>0</v>
      </c>
      <c r="P29" s="7">
        <v>2</v>
      </c>
    </row>
    <row r="30" spans="1:17" hidden="1" x14ac:dyDescent="0.25">
      <c r="A30" s="10" t="s">
        <v>76</v>
      </c>
      <c r="B30" s="10" t="s">
        <v>77</v>
      </c>
      <c r="K30" s="10" t="s">
        <v>872</v>
      </c>
      <c r="L30" s="10" t="s">
        <v>873</v>
      </c>
      <c r="M30" s="10" t="s">
        <v>874</v>
      </c>
      <c r="N30" s="10" t="s">
        <v>875</v>
      </c>
      <c r="O30" s="10" t="s">
        <v>876</v>
      </c>
      <c r="P30" s="10" t="s">
        <v>877</v>
      </c>
    </row>
    <row r="31" spans="1:17" hidden="1" x14ac:dyDescent="0.25">
      <c r="A31" s="7" t="s">
        <v>78</v>
      </c>
      <c r="B31" s="7" t="s">
        <v>79</v>
      </c>
      <c r="C31" s="7">
        <f>COUNT(K31:P31)</f>
        <v>6</v>
      </c>
      <c r="D31" s="7">
        <f>AVERAGE(K31:P31)</f>
        <v>1</v>
      </c>
      <c r="E31" s="7">
        <f>MAX(K31:P31)</f>
        <v>3</v>
      </c>
      <c r="F31" s="7">
        <f>MIN(K31:P31)</f>
        <v>0</v>
      </c>
      <c r="G31" s="7">
        <f>MODE(K31:P31)</f>
        <v>0</v>
      </c>
      <c r="H31" s="7">
        <f>MEDIAN(K31:P31)</f>
        <v>0.5</v>
      </c>
      <c r="I31" s="7">
        <f>SUM(K31:P31)</f>
        <v>6</v>
      </c>
      <c r="J31" s="7" t="s">
        <v>80</v>
      </c>
      <c r="K31" s="7">
        <f t="shared" ref="K31:P31" si="1">SUM(K32:K34)</f>
        <v>2</v>
      </c>
      <c r="L31" s="7">
        <f t="shared" si="1"/>
        <v>1</v>
      </c>
      <c r="M31" s="7">
        <f t="shared" si="1"/>
        <v>0</v>
      </c>
      <c r="N31" s="7">
        <f t="shared" si="1"/>
        <v>0</v>
      </c>
      <c r="O31" s="7">
        <f t="shared" si="1"/>
        <v>3</v>
      </c>
      <c r="P31" s="7">
        <f t="shared" si="1"/>
        <v>0</v>
      </c>
      <c r="Q31" s="7" t="s">
        <v>17</v>
      </c>
    </row>
    <row r="32" spans="1:17" hidden="1" x14ac:dyDescent="0.25">
      <c r="B32" s="7" t="s">
        <v>69</v>
      </c>
      <c r="C32" s="7">
        <f>COUNT(K32:P32)</f>
        <v>6</v>
      </c>
      <c r="D32" s="7">
        <f>AVERAGE(K32:P32)</f>
        <v>0.5</v>
      </c>
      <c r="E32" s="7">
        <f>MAX(K32:P32)</f>
        <v>2</v>
      </c>
      <c r="F32" s="7">
        <f>MIN(K32:P32)</f>
        <v>0</v>
      </c>
      <c r="G32" s="7">
        <f>MODE(K32:P32)</f>
        <v>0</v>
      </c>
      <c r="H32" s="7">
        <f>MEDIAN(K32:P32)</f>
        <v>0</v>
      </c>
      <c r="I32" s="7">
        <f>SUM(K32:P32)</f>
        <v>3</v>
      </c>
      <c r="J32" s="7" t="s">
        <v>80</v>
      </c>
      <c r="K32" s="11">
        <v>2</v>
      </c>
      <c r="L32" s="11">
        <v>1</v>
      </c>
      <c r="M32" s="11">
        <v>0</v>
      </c>
      <c r="N32" s="11">
        <v>0</v>
      </c>
      <c r="O32" s="11">
        <v>0</v>
      </c>
      <c r="P32" s="11">
        <v>0</v>
      </c>
    </row>
    <row r="33" spans="1:17" hidden="1" x14ac:dyDescent="0.25">
      <c r="B33" s="7" t="s">
        <v>70</v>
      </c>
      <c r="C33" s="7">
        <f>COUNT(K33:P33)</f>
        <v>6</v>
      </c>
      <c r="D33" s="7">
        <f>AVERAGE(K33:P33)</f>
        <v>0.5</v>
      </c>
      <c r="E33" s="7">
        <f>MAX(K33:P33)</f>
        <v>3</v>
      </c>
      <c r="F33" s="7">
        <f>MIN(K33:P33)</f>
        <v>0</v>
      </c>
      <c r="G33" s="7">
        <f>MODE(K33:P33)</f>
        <v>0</v>
      </c>
      <c r="H33" s="7">
        <f>MEDIAN(K33:P33)</f>
        <v>0</v>
      </c>
      <c r="I33" s="7">
        <f>SUM(K33:P33)</f>
        <v>3</v>
      </c>
      <c r="J33" s="7" t="s">
        <v>80</v>
      </c>
      <c r="K33" s="11">
        <v>0</v>
      </c>
      <c r="L33" s="11">
        <v>0</v>
      </c>
      <c r="M33" s="11">
        <v>0</v>
      </c>
      <c r="N33" s="11">
        <v>0</v>
      </c>
      <c r="O33" s="11">
        <v>3</v>
      </c>
      <c r="P33" s="11">
        <v>0</v>
      </c>
    </row>
    <row r="34" spans="1:17" hidden="1" x14ac:dyDescent="0.25">
      <c r="B34" s="7" t="s">
        <v>71</v>
      </c>
      <c r="C34" s="7">
        <f>COUNT(K34:P34)</f>
        <v>6</v>
      </c>
      <c r="D34" s="7">
        <f>AVERAGE(K34:P34)</f>
        <v>0</v>
      </c>
      <c r="E34" s="7">
        <f>MAX(K34:P34)</f>
        <v>0</v>
      </c>
      <c r="F34" s="7">
        <f>MIN(K34:P34)</f>
        <v>0</v>
      </c>
      <c r="G34" s="7">
        <f>MODE(K34:P34)</f>
        <v>0</v>
      </c>
      <c r="H34" s="7">
        <f>MEDIAN(K34:P34)</f>
        <v>0</v>
      </c>
      <c r="I34" s="7">
        <f>SUM(K34:P34)</f>
        <v>0</v>
      </c>
      <c r="J34" s="7" t="s">
        <v>80</v>
      </c>
      <c r="K34" s="11">
        <v>0</v>
      </c>
      <c r="L34" s="11">
        <v>0</v>
      </c>
      <c r="M34" s="11">
        <v>0</v>
      </c>
      <c r="N34" s="11">
        <v>0</v>
      </c>
      <c r="O34" s="11">
        <v>0</v>
      </c>
      <c r="P34" s="11">
        <v>0</v>
      </c>
    </row>
    <row r="35" spans="1:17" hidden="1" x14ac:dyDescent="0.25">
      <c r="A35" s="10" t="s">
        <v>81</v>
      </c>
      <c r="B35" s="10" t="s">
        <v>82</v>
      </c>
    </row>
    <row r="36" spans="1:17" hidden="1" x14ac:dyDescent="0.25">
      <c r="B36" s="10" t="s">
        <v>69</v>
      </c>
      <c r="C36" s="10">
        <f t="shared" ref="C36:C42" si="2">COUNT(K36:P36)</f>
        <v>6</v>
      </c>
      <c r="D36" s="10">
        <f t="shared" ref="D36:D42" si="3">AVERAGE(K36:P36)</f>
        <v>0.5</v>
      </c>
      <c r="E36" s="10">
        <f t="shared" ref="E36:E42" si="4">MAX(K36:P36)</f>
        <v>2</v>
      </c>
      <c r="F36" s="10">
        <f t="shared" ref="F36:F42" si="5">MIN(K36:P36)</f>
        <v>0</v>
      </c>
      <c r="G36" s="10">
        <f t="shared" ref="G36:G42" si="6">MODE(K36:P36)</f>
        <v>0</v>
      </c>
      <c r="H36" s="10">
        <f t="shared" ref="H36:H42" si="7">MEDIAN(K36:P36)</f>
        <v>0</v>
      </c>
      <c r="I36" s="10">
        <f t="shared" ref="I36:I42" si="8">SUM(K36:P36)</f>
        <v>3</v>
      </c>
      <c r="J36" s="7" t="s">
        <v>80</v>
      </c>
      <c r="K36" s="12">
        <v>2</v>
      </c>
      <c r="L36" s="12">
        <v>1</v>
      </c>
      <c r="M36" s="12">
        <v>0</v>
      </c>
      <c r="N36" s="12">
        <v>0</v>
      </c>
      <c r="O36" s="12">
        <v>0</v>
      </c>
      <c r="P36" s="12">
        <v>0</v>
      </c>
    </row>
    <row r="37" spans="1:17" hidden="1" x14ac:dyDescent="0.25">
      <c r="B37" s="10" t="s">
        <v>70</v>
      </c>
      <c r="C37" s="10">
        <f t="shared" si="2"/>
        <v>6</v>
      </c>
      <c r="D37" s="10">
        <f t="shared" si="3"/>
        <v>0.5</v>
      </c>
      <c r="E37" s="10">
        <f t="shared" si="4"/>
        <v>3</v>
      </c>
      <c r="F37" s="10">
        <f t="shared" si="5"/>
        <v>0</v>
      </c>
      <c r="G37" s="10">
        <f t="shared" si="6"/>
        <v>0</v>
      </c>
      <c r="H37" s="10">
        <f t="shared" si="7"/>
        <v>0</v>
      </c>
      <c r="I37" s="10">
        <f t="shared" si="8"/>
        <v>3</v>
      </c>
      <c r="J37" s="7" t="s">
        <v>80</v>
      </c>
      <c r="K37" s="12">
        <v>0</v>
      </c>
      <c r="L37" s="12">
        <v>0</v>
      </c>
      <c r="M37" s="12">
        <v>0</v>
      </c>
      <c r="N37" s="12">
        <v>0</v>
      </c>
      <c r="O37" s="12">
        <v>3</v>
      </c>
      <c r="P37" s="12">
        <v>0</v>
      </c>
    </row>
    <row r="38" spans="1:17" hidden="1" x14ac:dyDescent="0.25">
      <c r="B38" s="10" t="s">
        <v>71</v>
      </c>
      <c r="C38" s="10">
        <f t="shared" si="2"/>
        <v>6</v>
      </c>
      <c r="D38" s="10">
        <f t="shared" si="3"/>
        <v>0</v>
      </c>
      <c r="E38" s="10">
        <f t="shared" si="4"/>
        <v>0</v>
      </c>
      <c r="F38" s="10">
        <f t="shared" si="5"/>
        <v>0</v>
      </c>
      <c r="G38" s="10">
        <f t="shared" si="6"/>
        <v>0</v>
      </c>
      <c r="H38" s="10">
        <f t="shared" si="7"/>
        <v>0</v>
      </c>
      <c r="I38" s="10">
        <f t="shared" si="8"/>
        <v>0</v>
      </c>
      <c r="J38" s="7" t="s">
        <v>80</v>
      </c>
      <c r="K38" s="12">
        <v>0</v>
      </c>
      <c r="L38" s="12">
        <v>0</v>
      </c>
      <c r="M38" s="12">
        <v>0</v>
      </c>
      <c r="N38" s="12">
        <v>0</v>
      </c>
      <c r="O38" s="12">
        <v>0</v>
      </c>
      <c r="P38" s="12">
        <v>0</v>
      </c>
    </row>
    <row r="39" spans="1:17" hidden="1" x14ac:dyDescent="0.25">
      <c r="A39" s="7" t="s">
        <v>83</v>
      </c>
      <c r="B39" s="7" t="s">
        <v>84</v>
      </c>
      <c r="C39" s="7">
        <f t="shared" si="2"/>
        <v>6</v>
      </c>
      <c r="D39" s="7">
        <f t="shared" si="3"/>
        <v>0.33333333333333331</v>
      </c>
      <c r="E39" s="7">
        <f t="shared" si="4"/>
        <v>2</v>
      </c>
      <c r="F39" s="7">
        <f t="shared" si="5"/>
        <v>0</v>
      </c>
      <c r="G39" s="7">
        <f t="shared" si="6"/>
        <v>0</v>
      </c>
      <c r="H39" s="7">
        <f t="shared" si="7"/>
        <v>0</v>
      </c>
      <c r="I39" s="7">
        <f t="shared" si="8"/>
        <v>2</v>
      </c>
      <c r="J39" s="7" t="s">
        <v>80</v>
      </c>
      <c r="K39" s="7">
        <f t="shared" ref="K39:P39" si="9">SUM(K40:K42)</f>
        <v>0</v>
      </c>
      <c r="L39" s="7">
        <f t="shared" si="9"/>
        <v>0</v>
      </c>
      <c r="M39" s="7">
        <f t="shared" si="9"/>
        <v>0</v>
      </c>
      <c r="N39" s="7">
        <f t="shared" si="9"/>
        <v>0</v>
      </c>
      <c r="O39" s="7">
        <f t="shared" si="9"/>
        <v>0</v>
      </c>
      <c r="P39" s="7">
        <f t="shared" si="9"/>
        <v>2</v>
      </c>
      <c r="Q39" s="7" t="s">
        <v>17</v>
      </c>
    </row>
    <row r="40" spans="1:17" hidden="1" x14ac:dyDescent="0.25">
      <c r="B40" s="7" t="s">
        <v>69</v>
      </c>
      <c r="C40" s="7">
        <f t="shared" si="2"/>
        <v>6</v>
      </c>
      <c r="D40" s="7">
        <f t="shared" si="3"/>
        <v>0.33333333333333331</v>
      </c>
      <c r="E40" s="7">
        <f t="shared" si="4"/>
        <v>2</v>
      </c>
      <c r="F40" s="7">
        <f t="shared" si="5"/>
        <v>0</v>
      </c>
      <c r="G40" s="7">
        <f t="shared" si="6"/>
        <v>0</v>
      </c>
      <c r="H40" s="7">
        <f t="shared" si="7"/>
        <v>0</v>
      </c>
      <c r="I40" s="7">
        <f t="shared" si="8"/>
        <v>2</v>
      </c>
      <c r="J40" s="7" t="s">
        <v>80</v>
      </c>
      <c r="K40" s="11">
        <v>0</v>
      </c>
      <c r="L40" s="11">
        <v>0</v>
      </c>
      <c r="M40" s="11">
        <v>0</v>
      </c>
      <c r="N40" s="11">
        <v>0</v>
      </c>
      <c r="O40" s="11">
        <v>0</v>
      </c>
      <c r="P40" s="11">
        <v>2</v>
      </c>
    </row>
    <row r="41" spans="1:17" hidden="1" x14ac:dyDescent="0.25">
      <c r="B41" s="7" t="s">
        <v>70</v>
      </c>
      <c r="C41" s="7">
        <f t="shared" si="2"/>
        <v>6</v>
      </c>
      <c r="D41" s="7">
        <f t="shared" si="3"/>
        <v>0</v>
      </c>
      <c r="E41" s="7">
        <f t="shared" si="4"/>
        <v>0</v>
      </c>
      <c r="F41" s="7">
        <f t="shared" si="5"/>
        <v>0</v>
      </c>
      <c r="G41" s="7">
        <f t="shared" si="6"/>
        <v>0</v>
      </c>
      <c r="H41" s="7">
        <f t="shared" si="7"/>
        <v>0</v>
      </c>
      <c r="I41" s="7">
        <f t="shared" si="8"/>
        <v>0</v>
      </c>
      <c r="J41" s="7" t="s">
        <v>80</v>
      </c>
      <c r="K41" s="11">
        <v>0</v>
      </c>
      <c r="L41" s="11">
        <v>0</v>
      </c>
      <c r="M41" s="11">
        <v>0</v>
      </c>
      <c r="N41" s="11">
        <v>0</v>
      </c>
      <c r="O41" s="11">
        <v>0</v>
      </c>
      <c r="P41" s="11">
        <v>0</v>
      </c>
    </row>
    <row r="42" spans="1:17" hidden="1" x14ac:dyDescent="0.25">
      <c r="B42" s="7" t="s">
        <v>71</v>
      </c>
      <c r="C42" s="7">
        <f t="shared" si="2"/>
        <v>6</v>
      </c>
      <c r="D42" s="7">
        <f t="shared" si="3"/>
        <v>0</v>
      </c>
      <c r="E42" s="7">
        <f t="shared" si="4"/>
        <v>0</v>
      </c>
      <c r="F42" s="7">
        <f t="shared" si="5"/>
        <v>0</v>
      </c>
      <c r="G42" s="7">
        <f t="shared" si="6"/>
        <v>0</v>
      </c>
      <c r="H42" s="7">
        <f t="shared" si="7"/>
        <v>0</v>
      </c>
      <c r="I42" s="7">
        <f t="shared" si="8"/>
        <v>0</v>
      </c>
      <c r="J42" s="7" t="s">
        <v>80</v>
      </c>
      <c r="K42" s="11">
        <v>0</v>
      </c>
      <c r="L42" s="11">
        <v>0</v>
      </c>
      <c r="M42" s="11">
        <v>0</v>
      </c>
      <c r="N42" s="11">
        <v>0</v>
      </c>
      <c r="O42" s="11">
        <v>0</v>
      </c>
      <c r="P42" s="11">
        <v>0</v>
      </c>
    </row>
    <row r="43" spans="1:17" hidden="1" x14ac:dyDescent="0.25">
      <c r="A43" s="10" t="s">
        <v>85</v>
      </c>
      <c r="B43" s="10" t="s">
        <v>86</v>
      </c>
    </row>
    <row r="44" spans="1:17" hidden="1" x14ac:dyDescent="0.25">
      <c r="B44" s="10" t="s">
        <v>69</v>
      </c>
      <c r="C44" s="10">
        <f t="shared" ref="C44:C52" si="10">COUNT(K44:P44)</f>
        <v>6</v>
      </c>
      <c r="D44" s="10">
        <f t="shared" ref="D44:D52" si="11">AVERAGE(K44:P44)</f>
        <v>0.33333333333333331</v>
      </c>
      <c r="E44" s="10">
        <f t="shared" ref="E44:E52" si="12">MAX(K44:P44)</f>
        <v>2</v>
      </c>
      <c r="F44" s="10">
        <f t="shared" ref="F44:F52" si="13">MIN(K44:P44)</f>
        <v>0</v>
      </c>
      <c r="G44" s="10">
        <f t="shared" ref="G44:G52" si="14">MODE(K44:P44)</f>
        <v>0</v>
      </c>
      <c r="H44" s="10">
        <f t="shared" ref="H44:H52" si="15">MEDIAN(K44:P44)</f>
        <v>0</v>
      </c>
      <c r="I44" s="10">
        <f t="shared" ref="I44:I52" si="16">SUM(K44:P44)</f>
        <v>2</v>
      </c>
      <c r="J44" s="7" t="s">
        <v>80</v>
      </c>
      <c r="K44" s="12">
        <v>0</v>
      </c>
      <c r="L44" s="12">
        <v>0</v>
      </c>
      <c r="M44" s="12">
        <v>0</v>
      </c>
      <c r="N44" s="12">
        <v>0</v>
      </c>
      <c r="O44" s="12">
        <v>0</v>
      </c>
      <c r="P44" s="12">
        <v>2</v>
      </c>
    </row>
    <row r="45" spans="1:17" hidden="1" x14ac:dyDescent="0.25">
      <c r="B45" s="10" t="s">
        <v>70</v>
      </c>
      <c r="C45" s="10">
        <f t="shared" si="10"/>
        <v>6</v>
      </c>
      <c r="D45" s="10">
        <f t="shared" si="11"/>
        <v>0</v>
      </c>
      <c r="E45" s="10">
        <f t="shared" si="12"/>
        <v>0</v>
      </c>
      <c r="F45" s="10">
        <f t="shared" si="13"/>
        <v>0</v>
      </c>
      <c r="G45" s="10">
        <f t="shared" si="14"/>
        <v>0</v>
      </c>
      <c r="H45" s="10">
        <f t="shared" si="15"/>
        <v>0</v>
      </c>
      <c r="I45" s="10">
        <f t="shared" si="16"/>
        <v>0</v>
      </c>
      <c r="J45" s="7" t="s">
        <v>80</v>
      </c>
      <c r="K45" s="12">
        <v>0</v>
      </c>
      <c r="L45" s="12">
        <v>0</v>
      </c>
      <c r="M45" s="12">
        <v>0</v>
      </c>
      <c r="N45" s="12">
        <v>0</v>
      </c>
      <c r="O45" s="12">
        <v>0</v>
      </c>
      <c r="P45" s="12">
        <v>0</v>
      </c>
    </row>
    <row r="46" spans="1:17" hidden="1" x14ac:dyDescent="0.25">
      <c r="B46" s="10" t="s">
        <v>71</v>
      </c>
      <c r="C46" s="10">
        <f t="shared" si="10"/>
        <v>6</v>
      </c>
      <c r="D46" s="10">
        <f t="shared" si="11"/>
        <v>0</v>
      </c>
      <c r="E46" s="10">
        <f t="shared" si="12"/>
        <v>0</v>
      </c>
      <c r="F46" s="10">
        <f t="shared" si="13"/>
        <v>0</v>
      </c>
      <c r="G46" s="10">
        <f t="shared" si="14"/>
        <v>0</v>
      </c>
      <c r="H46" s="10">
        <f t="shared" si="15"/>
        <v>0</v>
      </c>
      <c r="I46" s="10">
        <f t="shared" si="16"/>
        <v>0</v>
      </c>
      <c r="J46" s="7" t="s">
        <v>80</v>
      </c>
      <c r="K46" s="12">
        <v>0</v>
      </c>
      <c r="L46" s="12">
        <v>0</v>
      </c>
      <c r="M46" s="12">
        <v>0</v>
      </c>
      <c r="N46" s="12">
        <v>0</v>
      </c>
      <c r="O46" s="12">
        <v>0</v>
      </c>
      <c r="P46" s="12">
        <v>0</v>
      </c>
    </row>
    <row r="47" spans="1:17" hidden="1" x14ac:dyDescent="0.25">
      <c r="A47" s="7" t="s">
        <v>87</v>
      </c>
      <c r="B47" s="7" t="s">
        <v>88</v>
      </c>
      <c r="C47" s="7">
        <f t="shared" si="10"/>
        <v>6</v>
      </c>
      <c r="D47" s="7">
        <f t="shared" si="11"/>
        <v>7.208333333333333</v>
      </c>
      <c r="E47" s="7">
        <f t="shared" si="12"/>
        <v>16</v>
      </c>
      <c r="F47" s="7">
        <f t="shared" si="13"/>
        <v>1</v>
      </c>
      <c r="G47" s="7" t="e">
        <f t="shared" si="14"/>
        <v>#N/A</v>
      </c>
      <c r="H47" s="7">
        <f t="shared" si="15"/>
        <v>6.125</v>
      </c>
      <c r="I47" s="7">
        <f t="shared" si="16"/>
        <v>43.25</v>
      </c>
      <c r="J47" s="7" t="s">
        <v>89</v>
      </c>
      <c r="K47" s="11">
        <v>16</v>
      </c>
      <c r="L47" s="11">
        <v>9.5</v>
      </c>
      <c r="M47" s="11">
        <v>4.5</v>
      </c>
      <c r="N47" s="11">
        <v>1</v>
      </c>
      <c r="O47" s="11">
        <v>6.25</v>
      </c>
      <c r="P47" s="11">
        <v>6</v>
      </c>
      <c r="Q47" s="7" t="s">
        <v>17</v>
      </c>
    </row>
    <row r="48" spans="1:17" hidden="1" x14ac:dyDescent="0.25">
      <c r="A48" s="10" t="s">
        <v>90</v>
      </c>
      <c r="B48" s="10" t="s">
        <v>91</v>
      </c>
      <c r="C48" s="10">
        <f t="shared" si="10"/>
        <v>6</v>
      </c>
      <c r="D48" s="10">
        <f t="shared" si="11"/>
        <v>7.208333333333333</v>
      </c>
      <c r="E48" s="10">
        <f t="shared" si="12"/>
        <v>16</v>
      </c>
      <c r="F48" s="10">
        <f t="shared" si="13"/>
        <v>1</v>
      </c>
      <c r="G48" s="10" t="e">
        <f t="shared" si="14"/>
        <v>#N/A</v>
      </c>
      <c r="H48" s="10">
        <f t="shared" si="15"/>
        <v>6.125</v>
      </c>
      <c r="I48" s="10">
        <f t="shared" si="16"/>
        <v>43.25</v>
      </c>
      <c r="J48" s="7" t="s">
        <v>89</v>
      </c>
      <c r="K48" s="12">
        <v>16</v>
      </c>
      <c r="L48" s="12">
        <v>9.5</v>
      </c>
      <c r="M48" s="12">
        <v>4.5</v>
      </c>
      <c r="N48" s="12">
        <v>1</v>
      </c>
      <c r="O48" s="12">
        <v>6.25</v>
      </c>
      <c r="P48" s="12">
        <v>6</v>
      </c>
    </row>
    <row r="49" spans="1:17" x14ac:dyDescent="0.25">
      <c r="A49" s="7" t="s">
        <v>878</v>
      </c>
      <c r="B49" s="7" t="s">
        <v>879</v>
      </c>
      <c r="C49" s="7">
        <f t="shared" si="10"/>
        <v>6</v>
      </c>
      <c r="D49" s="7">
        <f t="shared" si="11"/>
        <v>7.041666666666667</v>
      </c>
      <c r="E49" s="7">
        <f t="shared" si="12"/>
        <v>16</v>
      </c>
      <c r="F49" s="7">
        <f t="shared" si="13"/>
        <v>1</v>
      </c>
      <c r="G49" s="7" t="e">
        <f t="shared" si="14"/>
        <v>#N/A</v>
      </c>
      <c r="H49" s="7">
        <f t="shared" si="15"/>
        <v>6.125</v>
      </c>
      <c r="I49" s="7">
        <f t="shared" si="16"/>
        <v>42.25</v>
      </c>
      <c r="J49" s="7" t="s">
        <v>68</v>
      </c>
      <c r="K49" s="7">
        <f t="shared" ref="K49:P49" si="17">SUM(K50:K52)</f>
        <v>16</v>
      </c>
      <c r="L49" s="7">
        <f t="shared" si="17"/>
        <v>8.5</v>
      </c>
      <c r="M49" s="7">
        <f t="shared" si="17"/>
        <v>4.5</v>
      </c>
      <c r="N49" s="7">
        <f t="shared" si="17"/>
        <v>1</v>
      </c>
      <c r="O49" s="7">
        <f t="shared" si="17"/>
        <v>6.25</v>
      </c>
      <c r="P49" s="7">
        <f t="shared" si="17"/>
        <v>6</v>
      </c>
      <c r="Q49" s="7" t="s">
        <v>17</v>
      </c>
    </row>
    <row r="50" spans="1:17" x14ac:dyDescent="0.25">
      <c r="B50" s="7" t="s">
        <v>69</v>
      </c>
      <c r="C50" s="7">
        <f t="shared" si="10"/>
        <v>6</v>
      </c>
      <c r="D50" s="7">
        <f t="shared" si="11"/>
        <v>4.5</v>
      </c>
      <c r="E50" s="7">
        <f t="shared" si="12"/>
        <v>9</v>
      </c>
      <c r="F50" s="7">
        <f t="shared" si="13"/>
        <v>1</v>
      </c>
      <c r="G50" s="7">
        <f t="shared" si="14"/>
        <v>2.5</v>
      </c>
      <c r="H50" s="7">
        <f t="shared" si="15"/>
        <v>3.5</v>
      </c>
      <c r="I50" s="7">
        <f t="shared" si="16"/>
        <v>27</v>
      </c>
      <c r="J50" s="7" t="s">
        <v>68</v>
      </c>
      <c r="K50" s="11">
        <v>9</v>
      </c>
      <c r="L50" s="11">
        <v>7.5</v>
      </c>
      <c r="M50" s="11">
        <v>2.5</v>
      </c>
      <c r="N50" s="11">
        <v>1</v>
      </c>
      <c r="O50" s="11">
        <v>2.5</v>
      </c>
      <c r="P50" s="11">
        <v>4.5</v>
      </c>
    </row>
    <row r="51" spans="1:17" x14ac:dyDescent="0.25">
      <c r="B51" s="7" t="s">
        <v>70</v>
      </c>
      <c r="C51" s="7">
        <f t="shared" si="10"/>
        <v>6</v>
      </c>
      <c r="D51" s="7">
        <f t="shared" si="11"/>
        <v>2.5416666666666665</v>
      </c>
      <c r="E51" s="7">
        <f t="shared" si="12"/>
        <v>7</v>
      </c>
      <c r="F51" s="7">
        <f t="shared" si="13"/>
        <v>0</v>
      </c>
      <c r="G51" s="7" t="e">
        <f t="shared" si="14"/>
        <v>#N/A</v>
      </c>
      <c r="H51" s="7">
        <f t="shared" si="15"/>
        <v>1.75</v>
      </c>
      <c r="I51" s="7">
        <f t="shared" si="16"/>
        <v>15.25</v>
      </c>
      <c r="J51" s="7" t="s">
        <v>68</v>
      </c>
      <c r="K51" s="11">
        <v>7</v>
      </c>
      <c r="L51" s="11">
        <v>1</v>
      </c>
      <c r="M51" s="11">
        <v>2</v>
      </c>
      <c r="N51" s="11">
        <v>0</v>
      </c>
      <c r="O51" s="11">
        <v>3.75</v>
      </c>
      <c r="P51" s="11">
        <v>1.5</v>
      </c>
    </row>
    <row r="52" spans="1:17" x14ac:dyDescent="0.25">
      <c r="B52" s="7" t="s">
        <v>71</v>
      </c>
      <c r="C52" s="7">
        <f t="shared" si="10"/>
        <v>6</v>
      </c>
      <c r="D52" s="7">
        <f t="shared" si="11"/>
        <v>0</v>
      </c>
      <c r="E52" s="7">
        <f t="shared" si="12"/>
        <v>0</v>
      </c>
      <c r="F52" s="7">
        <f t="shared" si="13"/>
        <v>0</v>
      </c>
      <c r="G52" s="7">
        <f t="shared" si="14"/>
        <v>0</v>
      </c>
      <c r="H52" s="7">
        <f t="shared" si="15"/>
        <v>0</v>
      </c>
      <c r="I52" s="7">
        <f t="shared" si="16"/>
        <v>0</v>
      </c>
      <c r="J52" s="7" t="s">
        <v>68</v>
      </c>
      <c r="K52" s="11">
        <v>0</v>
      </c>
      <c r="L52" s="11">
        <v>0</v>
      </c>
      <c r="M52" s="11">
        <v>0</v>
      </c>
      <c r="N52" s="11">
        <v>0</v>
      </c>
      <c r="O52" s="11">
        <v>0</v>
      </c>
      <c r="P52" s="11">
        <v>0</v>
      </c>
    </row>
    <row r="53" spans="1:17" x14ac:dyDescent="0.25">
      <c r="A53" s="10" t="s">
        <v>880</v>
      </c>
      <c r="B53" s="10" t="s">
        <v>881</v>
      </c>
    </row>
    <row r="54" spans="1:17" x14ac:dyDescent="0.25">
      <c r="B54" s="10" t="s">
        <v>69</v>
      </c>
      <c r="C54" s="10">
        <f t="shared" ref="C54:C60" si="18">COUNT(K54:P54)</f>
        <v>6</v>
      </c>
      <c r="D54" s="10">
        <f t="shared" ref="D54:D60" si="19">AVERAGE(K54:P54)</f>
        <v>4.5</v>
      </c>
      <c r="E54" s="10">
        <f t="shared" ref="E54:E60" si="20">MAX(K54:P54)</f>
        <v>9</v>
      </c>
      <c r="F54" s="10">
        <f t="shared" ref="F54:F60" si="21">MIN(K54:P54)</f>
        <v>1</v>
      </c>
      <c r="G54" s="10">
        <f t="shared" ref="G54:G60" si="22">MODE(K54:P54)</f>
        <v>2.5</v>
      </c>
      <c r="H54" s="10">
        <f t="shared" ref="H54:H60" si="23">MEDIAN(K54:P54)</f>
        <v>3.5</v>
      </c>
      <c r="I54" s="10">
        <f t="shared" ref="I54:I60" si="24">SUM(K54:P54)</f>
        <v>27</v>
      </c>
      <c r="J54" s="7" t="s">
        <v>68</v>
      </c>
      <c r="K54" s="12">
        <v>9</v>
      </c>
      <c r="L54" s="12">
        <v>7.5</v>
      </c>
      <c r="M54" s="12">
        <v>2.5</v>
      </c>
      <c r="N54" s="12">
        <v>1</v>
      </c>
      <c r="O54" s="12">
        <v>2.5</v>
      </c>
      <c r="P54" s="12">
        <v>4.5</v>
      </c>
    </row>
    <row r="55" spans="1:17" x14ac:dyDescent="0.25">
      <c r="B55" s="10" t="s">
        <v>70</v>
      </c>
      <c r="C55" s="10">
        <f t="shared" si="18"/>
        <v>6</v>
      </c>
      <c r="D55" s="10">
        <f t="shared" si="19"/>
        <v>2.5416666666666665</v>
      </c>
      <c r="E55" s="10">
        <f t="shared" si="20"/>
        <v>7</v>
      </c>
      <c r="F55" s="10">
        <f t="shared" si="21"/>
        <v>0</v>
      </c>
      <c r="G55" s="10" t="e">
        <f t="shared" si="22"/>
        <v>#N/A</v>
      </c>
      <c r="H55" s="10">
        <f t="shared" si="23"/>
        <v>1.75</v>
      </c>
      <c r="I55" s="10">
        <f t="shared" si="24"/>
        <v>15.25</v>
      </c>
      <c r="J55" s="7" t="s">
        <v>68</v>
      </c>
      <c r="K55" s="12">
        <v>7</v>
      </c>
      <c r="L55" s="12">
        <v>1</v>
      </c>
      <c r="M55" s="12">
        <v>2</v>
      </c>
      <c r="N55" s="12">
        <v>0</v>
      </c>
      <c r="O55" s="12">
        <v>3.75</v>
      </c>
      <c r="P55" s="12">
        <v>1.5</v>
      </c>
    </row>
    <row r="56" spans="1:17" x14ac:dyDescent="0.25">
      <c r="B56" s="10" t="s">
        <v>71</v>
      </c>
      <c r="C56" s="10">
        <f t="shared" si="18"/>
        <v>6</v>
      </c>
      <c r="D56" s="10">
        <f t="shared" si="19"/>
        <v>0</v>
      </c>
      <c r="E56" s="10">
        <f t="shared" si="20"/>
        <v>0</v>
      </c>
      <c r="F56" s="10">
        <f t="shared" si="21"/>
        <v>0</v>
      </c>
      <c r="G56" s="10">
        <f t="shared" si="22"/>
        <v>0</v>
      </c>
      <c r="H56" s="10">
        <f t="shared" si="23"/>
        <v>0</v>
      </c>
      <c r="I56" s="10">
        <f t="shared" si="24"/>
        <v>0</v>
      </c>
      <c r="J56" s="7" t="s">
        <v>68</v>
      </c>
      <c r="K56" s="12">
        <v>0</v>
      </c>
      <c r="L56" s="12">
        <v>0</v>
      </c>
      <c r="M56" s="12">
        <v>0</v>
      </c>
      <c r="N56" s="12">
        <v>0</v>
      </c>
      <c r="O56" s="12">
        <v>0</v>
      </c>
      <c r="P56" s="12">
        <v>0</v>
      </c>
    </row>
    <row r="57" spans="1:17" x14ac:dyDescent="0.25">
      <c r="A57" s="7" t="s">
        <v>882</v>
      </c>
      <c r="B57" s="7" t="s">
        <v>883</v>
      </c>
      <c r="C57" s="7">
        <f t="shared" si="18"/>
        <v>6</v>
      </c>
      <c r="D57" s="7">
        <f t="shared" si="19"/>
        <v>3</v>
      </c>
      <c r="E57" s="7">
        <f t="shared" si="20"/>
        <v>12</v>
      </c>
      <c r="F57" s="7">
        <f t="shared" si="21"/>
        <v>0</v>
      </c>
      <c r="G57" s="7">
        <f t="shared" si="22"/>
        <v>0</v>
      </c>
      <c r="H57" s="7">
        <f t="shared" si="23"/>
        <v>0</v>
      </c>
      <c r="I57" s="7">
        <f t="shared" si="24"/>
        <v>18</v>
      </c>
      <c r="J57" s="7" t="s">
        <v>18</v>
      </c>
      <c r="K57" s="7">
        <f t="shared" ref="K57:P57" si="25">SUM(K58:K60)</f>
        <v>12</v>
      </c>
      <c r="L57" s="7">
        <f t="shared" si="25"/>
        <v>0</v>
      </c>
      <c r="M57" s="7">
        <f t="shared" si="25"/>
        <v>0</v>
      </c>
      <c r="N57" s="7">
        <f t="shared" si="25"/>
        <v>0</v>
      </c>
      <c r="O57" s="7">
        <f t="shared" si="25"/>
        <v>0</v>
      </c>
      <c r="P57" s="7">
        <f t="shared" si="25"/>
        <v>6</v>
      </c>
      <c r="Q57" s="7" t="s">
        <v>17</v>
      </c>
    </row>
    <row r="58" spans="1:17" x14ac:dyDescent="0.25">
      <c r="B58" s="7" t="s">
        <v>69</v>
      </c>
      <c r="C58" s="7">
        <f t="shared" si="18"/>
        <v>6</v>
      </c>
      <c r="D58" s="7">
        <f t="shared" si="19"/>
        <v>1.5</v>
      </c>
      <c r="E58" s="7">
        <f t="shared" si="20"/>
        <v>6</v>
      </c>
      <c r="F58" s="7">
        <f t="shared" si="21"/>
        <v>0</v>
      </c>
      <c r="G58" s="7">
        <f t="shared" si="22"/>
        <v>0</v>
      </c>
      <c r="H58" s="7">
        <f t="shared" si="23"/>
        <v>0</v>
      </c>
      <c r="I58" s="7">
        <f t="shared" si="24"/>
        <v>9</v>
      </c>
      <c r="J58" s="7" t="s">
        <v>18</v>
      </c>
      <c r="K58" s="11">
        <v>6</v>
      </c>
      <c r="L58" s="11">
        <v>0</v>
      </c>
      <c r="M58" s="11">
        <v>0</v>
      </c>
      <c r="N58" s="11">
        <v>0</v>
      </c>
      <c r="O58" s="11">
        <v>0</v>
      </c>
      <c r="P58" s="11">
        <v>3</v>
      </c>
    </row>
    <row r="59" spans="1:17" x14ac:dyDescent="0.25">
      <c r="B59" s="7" t="s">
        <v>70</v>
      </c>
      <c r="C59" s="7">
        <f t="shared" si="18"/>
        <v>6</v>
      </c>
      <c r="D59" s="7">
        <f t="shared" si="19"/>
        <v>1.3333333333333333</v>
      </c>
      <c r="E59" s="7">
        <f t="shared" si="20"/>
        <v>5</v>
      </c>
      <c r="F59" s="7">
        <f t="shared" si="21"/>
        <v>0</v>
      </c>
      <c r="G59" s="7">
        <f t="shared" si="22"/>
        <v>0</v>
      </c>
      <c r="H59" s="7">
        <f t="shared" si="23"/>
        <v>0</v>
      </c>
      <c r="I59" s="7">
        <f t="shared" si="24"/>
        <v>8</v>
      </c>
      <c r="J59" s="7" t="s">
        <v>18</v>
      </c>
      <c r="K59" s="11">
        <v>5</v>
      </c>
      <c r="L59" s="11">
        <v>0</v>
      </c>
      <c r="M59" s="11">
        <v>0</v>
      </c>
      <c r="N59" s="11">
        <v>0</v>
      </c>
      <c r="O59" s="11">
        <v>0</v>
      </c>
      <c r="P59" s="11">
        <v>3</v>
      </c>
    </row>
    <row r="60" spans="1:17" x14ac:dyDescent="0.25">
      <c r="B60" s="7" t="s">
        <v>71</v>
      </c>
      <c r="C60" s="7">
        <f t="shared" si="18"/>
        <v>6</v>
      </c>
      <c r="D60" s="7">
        <f t="shared" si="19"/>
        <v>0.16666666666666666</v>
      </c>
      <c r="E60" s="7">
        <f t="shared" si="20"/>
        <v>1</v>
      </c>
      <c r="F60" s="7">
        <f t="shared" si="21"/>
        <v>0</v>
      </c>
      <c r="G60" s="7">
        <f t="shared" si="22"/>
        <v>0</v>
      </c>
      <c r="H60" s="7">
        <f t="shared" si="23"/>
        <v>0</v>
      </c>
      <c r="I60" s="7">
        <f t="shared" si="24"/>
        <v>1</v>
      </c>
      <c r="J60" s="7" t="s">
        <v>18</v>
      </c>
      <c r="K60" s="11">
        <v>1</v>
      </c>
      <c r="L60" s="11">
        <v>0</v>
      </c>
      <c r="M60" s="11">
        <v>0</v>
      </c>
      <c r="N60" s="11">
        <v>0</v>
      </c>
      <c r="O60" s="11">
        <v>0</v>
      </c>
      <c r="P60" s="11">
        <v>0</v>
      </c>
    </row>
    <row r="61" spans="1:17" x14ac:dyDescent="0.25">
      <c r="A61" s="9" t="s">
        <v>92</v>
      </c>
      <c r="B61" s="9"/>
    </row>
    <row r="62" spans="1:17" hidden="1" x14ac:dyDescent="0.25">
      <c r="A62" s="7" t="s">
        <v>93</v>
      </c>
      <c r="B62" s="7" t="s">
        <v>94</v>
      </c>
      <c r="C62" s="7" t="s">
        <v>17</v>
      </c>
      <c r="K62" s="10" t="s">
        <v>521</v>
      </c>
      <c r="L62" s="10" t="s">
        <v>519</v>
      </c>
      <c r="M62" s="10" t="s">
        <v>519</v>
      </c>
      <c r="N62" s="10" t="s">
        <v>521</v>
      </c>
      <c r="O62" s="10" t="s">
        <v>519</v>
      </c>
      <c r="P62" s="10" t="s">
        <v>519</v>
      </c>
      <c r="Q62" s="7" t="s">
        <v>17</v>
      </c>
    </row>
    <row r="63" spans="1:17" hidden="1" x14ac:dyDescent="0.25">
      <c r="A63" s="10" t="s">
        <v>95</v>
      </c>
      <c r="B63" s="10" t="s">
        <v>96</v>
      </c>
      <c r="K63" s="10" t="s">
        <v>521</v>
      </c>
      <c r="L63" s="10" t="s">
        <v>519</v>
      </c>
      <c r="M63" s="10" t="s">
        <v>519</v>
      </c>
      <c r="N63" s="10" t="s">
        <v>521</v>
      </c>
      <c r="O63" s="10" t="s">
        <v>519</v>
      </c>
      <c r="P63" s="10" t="s">
        <v>519</v>
      </c>
    </row>
    <row r="64" spans="1:17" hidden="1" x14ac:dyDescent="0.25">
      <c r="A64" s="7" t="s">
        <v>97</v>
      </c>
      <c r="B64" s="7" t="s">
        <v>98</v>
      </c>
      <c r="C64" s="7">
        <f t="shared" ref="C64:C71" si="26">COUNT(K64:P64)</f>
        <v>4</v>
      </c>
      <c r="D64" s="7">
        <f t="shared" ref="D64:D71" si="27">AVERAGE(K64:P64)</f>
        <v>36.75</v>
      </c>
      <c r="E64" s="7">
        <f t="shared" ref="E64:E71" si="28">MAX(K64:P64)</f>
        <v>60</v>
      </c>
      <c r="F64" s="7">
        <f t="shared" ref="F64:F71" si="29">MIN(K64:P64)</f>
        <v>8</v>
      </c>
      <c r="G64" s="7" t="e">
        <f t="shared" ref="G64:G71" si="30">MODE(K64:P64)</f>
        <v>#N/A</v>
      </c>
      <c r="H64" s="7">
        <f t="shared" ref="H64:H71" si="31">MEDIAN(K64:P64)</f>
        <v>39.5</v>
      </c>
      <c r="I64" s="7">
        <f t="shared" ref="I64:I71" si="32">SUM(K64:P64)</f>
        <v>147</v>
      </c>
      <c r="J64" s="7" t="s">
        <v>18</v>
      </c>
      <c r="K64" s="7" t="s">
        <v>17</v>
      </c>
      <c r="L64" s="11">
        <v>59</v>
      </c>
      <c r="M64" s="11">
        <v>60</v>
      </c>
      <c r="N64" s="7" t="s">
        <v>17</v>
      </c>
      <c r="O64" s="11">
        <v>8</v>
      </c>
      <c r="P64" s="11">
        <v>20</v>
      </c>
      <c r="Q64" s="7" t="s">
        <v>17</v>
      </c>
    </row>
    <row r="65" spans="1:17" hidden="1" x14ac:dyDescent="0.25">
      <c r="A65" s="10" t="s">
        <v>99</v>
      </c>
      <c r="B65" s="10" t="s">
        <v>100</v>
      </c>
      <c r="C65" s="10">
        <f t="shared" si="26"/>
        <v>6</v>
      </c>
      <c r="D65" s="10">
        <f t="shared" si="27"/>
        <v>24.5</v>
      </c>
      <c r="E65" s="10">
        <f t="shared" si="28"/>
        <v>60</v>
      </c>
      <c r="F65" s="10">
        <f t="shared" si="29"/>
        <v>0</v>
      </c>
      <c r="G65" s="10">
        <f t="shared" si="30"/>
        <v>0</v>
      </c>
      <c r="H65" s="10">
        <f t="shared" si="31"/>
        <v>14</v>
      </c>
      <c r="I65" s="10">
        <f t="shared" si="32"/>
        <v>147</v>
      </c>
      <c r="J65" s="7" t="s">
        <v>18</v>
      </c>
      <c r="K65" s="12">
        <v>0</v>
      </c>
      <c r="L65" s="12">
        <v>59</v>
      </c>
      <c r="M65" s="12">
        <v>60</v>
      </c>
      <c r="N65" s="12">
        <v>0</v>
      </c>
      <c r="O65" s="12">
        <v>8</v>
      </c>
      <c r="P65" s="12">
        <v>20</v>
      </c>
    </row>
    <row r="66" spans="1:17" x14ac:dyDescent="0.25">
      <c r="A66" s="7" t="s">
        <v>884</v>
      </c>
      <c r="B66" s="7" t="s">
        <v>885</v>
      </c>
      <c r="C66" s="7">
        <f t="shared" si="26"/>
        <v>6</v>
      </c>
      <c r="D66" s="7">
        <f t="shared" si="27"/>
        <v>1320.3333333333333</v>
      </c>
      <c r="E66" s="7">
        <f t="shared" si="28"/>
        <v>4720</v>
      </c>
      <c r="F66" s="7">
        <f t="shared" si="29"/>
        <v>0</v>
      </c>
      <c r="G66" s="7" t="e">
        <f t="shared" si="30"/>
        <v>#N/A</v>
      </c>
      <c r="H66" s="7">
        <f t="shared" si="31"/>
        <v>847</v>
      </c>
      <c r="I66" s="7">
        <f t="shared" si="32"/>
        <v>7922</v>
      </c>
      <c r="J66" s="7" t="s">
        <v>886</v>
      </c>
      <c r="K66" s="11">
        <v>1094</v>
      </c>
      <c r="L66" s="11">
        <v>4720</v>
      </c>
      <c r="M66" s="11">
        <v>600</v>
      </c>
      <c r="N66" s="11">
        <v>0</v>
      </c>
      <c r="O66" s="11">
        <v>358</v>
      </c>
      <c r="P66" s="11">
        <v>1150</v>
      </c>
      <c r="Q66" s="7" t="s">
        <v>17</v>
      </c>
    </row>
    <row r="67" spans="1:17" x14ac:dyDescent="0.25">
      <c r="A67" s="10" t="s">
        <v>887</v>
      </c>
      <c r="B67" s="10" t="s">
        <v>888</v>
      </c>
      <c r="C67" s="10">
        <f t="shared" si="26"/>
        <v>6</v>
      </c>
      <c r="D67" s="10">
        <f t="shared" si="27"/>
        <v>0</v>
      </c>
      <c r="E67" s="10">
        <f t="shared" si="28"/>
        <v>0</v>
      </c>
      <c r="F67" s="10">
        <f t="shared" si="29"/>
        <v>0</v>
      </c>
      <c r="G67" s="10">
        <f t="shared" si="30"/>
        <v>0</v>
      </c>
      <c r="H67" s="10">
        <f t="shared" si="31"/>
        <v>0</v>
      </c>
      <c r="I67" s="10">
        <f t="shared" si="32"/>
        <v>0</v>
      </c>
      <c r="J67" s="7" t="s">
        <v>886</v>
      </c>
      <c r="K67" s="12">
        <v>0</v>
      </c>
      <c r="L67" s="12">
        <v>0</v>
      </c>
      <c r="M67" s="12">
        <v>0</v>
      </c>
      <c r="N67" s="12">
        <v>0</v>
      </c>
      <c r="O67" s="12">
        <v>0</v>
      </c>
      <c r="P67" s="12">
        <v>0</v>
      </c>
    </row>
    <row r="68" spans="1:17" x14ac:dyDescent="0.25">
      <c r="A68" s="7" t="s">
        <v>889</v>
      </c>
      <c r="B68" s="7" t="s">
        <v>890</v>
      </c>
      <c r="C68" s="7">
        <f t="shared" si="26"/>
        <v>6</v>
      </c>
      <c r="D68" s="7">
        <f t="shared" si="27"/>
        <v>11.333333333333334</v>
      </c>
      <c r="E68" s="7">
        <f t="shared" si="28"/>
        <v>37</v>
      </c>
      <c r="F68" s="7">
        <f t="shared" si="29"/>
        <v>0</v>
      </c>
      <c r="G68" s="7">
        <f t="shared" si="30"/>
        <v>0</v>
      </c>
      <c r="H68" s="7">
        <f t="shared" si="31"/>
        <v>1</v>
      </c>
      <c r="I68" s="7">
        <f t="shared" si="32"/>
        <v>68</v>
      </c>
      <c r="J68" s="7" t="s">
        <v>18</v>
      </c>
      <c r="K68" s="7">
        <f t="shared" ref="K68:P68" si="33">SUM(K69:K71)</f>
        <v>0</v>
      </c>
      <c r="L68" s="7">
        <f t="shared" si="33"/>
        <v>29</v>
      </c>
      <c r="M68" s="7">
        <f t="shared" si="33"/>
        <v>37</v>
      </c>
      <c r="N68" s="7">
        <f t="shared" si="33"/>
        <v>0</v>
      </c>
      <c r="O68" s="7">
        <f t="shared" si="33"/>
        <v>0</v>
      </c>
      <c r="P68" s="7">
        <f t="shared" si="33"/>
        <v>2</v>
      </c>
      <c r="Q68" s="7" t="s">
        <v>17</v>
      </c>
    </row>
    <row r="69" spans="1:17" x14ac:dyDescent="0.25">
      <c r="B69" s="7" t="s">
        <v>69</v>
      </c>
      <c r="C69" s="7">
        <f t="shared" si="26"/>
        <v>6</v>
      </c>
      <c r="D69" s="7">
        <f t="shared" si="27"/>
        <v>8.1666666666666661</v>
      </c>
      <c r="E69" s="7">
        <f t="shared" si="28"/>
        <v>25</v>
      </c>
      <c r="F69" s="7">
        <f t="shared" si="29"/>
        <v>0</v>
      </c>
      <c r="G69" s="7">
        <f t="shared" si="30"/>
        <v>0</v>
      </c>
      <c r="H69" s="7">
        <f t="shared" si="31"/>
        <v>0.5</v>
      </c>
      <c r="I69" s="7">
        <f t="shared" si="32"/>
        <v>49</v>
      </c>
      <c r="J69" s="7" t="s">
        <v>18</v>
      </c>
      <c r="K69" s="11">
        <v>0</v>
      </c>
      <c r="L69" s="11">
        <v>23</v>
      </c>
      <c r="M69" s="11">
        <v>25</v>
      </c>
      <c r="N69" s="11">
        <v>0</v>
      </c>
      <c r="O69" s="11">
        <v>0</v>
      </c>
      <c r="P69" s="11">
        <v>1</v>
      </c>
    </row>
    <row r="70" spans="1:17" x14ac:dyDescent="0.25">
      <c r="B70" s="7" t="s">
        <v>70</v>
      </c>
      <c r="C70" s="7">
        <f t="shared" si="26"/>
        <v>6</v>
      </c>
      <c r="D70" s="7">
        <f t="shared" si="27"/>
        <v>2.8333333333333335</v>
      </c>
      <c r="E70" s="7">
        <f t="shared" si="28"/>
        <v>10</v>
      </c>
      <c r="F70" s="7">
        <f t="shared" si="29"/>
        <v>0</v>
      </c>
      <c r="G70" s="7">
        <f t="shared" si="30"/>
        <v>0</v>
      </c>
      <c r="H70" s="7">
        <f t="shared" si="31"/>
        <v>0.5</v>
      </c>
      <c r="I70" s="7">
        <f t="shared" si="32"/>
        <v>17</v>
      </c>
      <c r="J70" s="7" t="s">
        <v>18</v>
      </c>
      <c r="K70" s="11">
        <v>0</v>
      </c>
      <c r="L70" s="11">
        <v>6</v>
      </c>
      <c r="M70" s="11">
        <v>10</v>
      </c>
      <c r="N70" s="11">
        <v>0</v>
      </c>
      <c r="O70" s="11">
        <v>0</v>
      </c>
      <c r="P70" s="11">
        <v>1</v>
      </c>
    </row>
    <row r="71" spans="1:17" x14ac:dyDescent="0.25">
      <c r="B71" s="7" t="s">
        <v>71</v>
      </c>
      <c r="C71" s="7">
        <f t="shared" si="26"/>
        <v>6</v>
      </c>
      <c r="D71" s="7">
        <f t="shared" si="27"/>
        <v>0.33333333333333331</v>
      </c>
      <c r="E71" s="7">
        <f t="shared" si="28"/>
        <v>2</v>
      </c>
      <c r="F71" s="7">
        <f t="shared" si="29"/>
        <v>0</v>
      </c>
      <c r="G71" s="7">
        <f t="shared" si="30"/>
        <v>0</v>
      </c>
      <c r="H71" s="7">
        <f t="shared" si="31"/>
        <v>0</v>
      </c>
      <c r="I71" s="7">
        <f t="shared" si="32"/>
        <v>2</v>
      </c>
      <c r="J71" s="7" t="s">
        <v>18</v>
      </c>
      <c r="K71" s="11">
        <v>0</v>
      </c>
      <c r="L71" s="11">
        <v>0</v>
      </c>
      <c r="M71" s="11">
        <v>2</v>
      </c>
      <c r="N71" s="11">
        <v>0</v>
      </c>
      <c r="O71" s="11">
        <v>0</v>
      </c>
      <c r="P71" s="11">
        <v>0</v>
      </c>
    </row>
    <row r="72" spans="1:17" x14ac:dyDescent="0.25">
      <c r="A72" s="10" t="s">
        <v>891</v>
      </c>
      <c r="B72" s="10" t="s">
        <v>892</v>
      </c>
    </row>
    <row r="73" spans="1:17" x14ac:dyDescent="0.25">
      <c r="B73" s="10" t="s">
        <v>69</v>
      </c>
      <c r="C73" s="10">
        <f>COUNT(K73:P73)</f>
        <v>6</v>
      </c>
      <c r="D73" s="10">
        <f>AVERAGE(K73:P73)</f>
        <v>0</v>
      </c>
      <c r="E73" s="10">
        <f>MAX(K73:P73)</f>
        <v>0</v>
      </c>
      <c r="F73" s="10">
        <f>MIN(K73:P73)</f>
        <v>0</v>
      </c>
      <c r="G73" s="10">
        <f>MODE(K73:P73)</f>
        <v>0</v>
      </c>
      <c r="H73" s="10">
        <f>MEDIAN(K73:P73)</f>
        <v>0</v>
      </c>
      <c r="I73" s="10">
        <f>SUM(K73:P73)</f>
        <v>0</v>
      </c>
      <c r="J73" s="7" t="s">
        <v>41</v>
      </c>
      <c r="K73" s="12">
        <v>0</v>
      </c>
      <c r="L73" s="12">
        <v>0</v>
      </c>
      <c r="M73" s="12">
        <v>0</v>
      </c>
      <c r="N73" s="12">
        <v>0</v>
      </c>
      <c r="O73" s="12">
        <v>0</v>
      </c>
      <c r="P73" s="12">
        <v>0</v>
      </c>
    </row>
    <row r="74" spans="1:17" x14ac:dyDescent="0.25">
      <c r="B74" s="10" t="s">
        <v>70</v>
      </c>
      <c r="C74" s="10">
        <f>COUNT(K74:P74)</f>
        <v>6</v>
      </c>
      <c r="D74" s="10">
        <f>AVERAGE(K74:P74)</f>
        <v>0</v>
      </c>
      <c r="E74" s="10">
        <f>MAX(K74:P74)</f>
        <v>0</v>
      </c>
      <c r="F74" s="10">
        <f>MIN(K74:P74)</f>
        <v>0</v>
      </c>
      <c r="G74" s="10">
        <f>MODE(K74:P74)</f>
        <v>0</v>
      </c>
      <c r="H74" s="10">
        <f>MEDIAN(K74:P74)</f>
        <v>0</v>
      </c>
      <c r="I74" s="10">
        <f>SUM(K74:P74)</f>
        <v>0</v>
      </c>
      <c r="J74" s="7" t="s">
        <v>41</v>
      </c>
      <c r="K74" s="12">
        <v>0</v>
      </c>
      <c r="L74" s="12">
        <v>0</v>
      </c>
      <c r="M74" s="12">
        <v>0</v>
      </c>
      <c r="N74" s="12">
        <v>0</v>
      </c>
      <c r="O74" s="12">
        <v>0</v>
      </c>
      <c r="P74" s="12">
        <v>0</v>
      </c>
    </row>
    <row r="75" spans="1:17" x14ac:dyDescent="0.25">
      <c r="B75" s="10" t="s">
        <v>71</v>
      </c>
      <c r="C75" s="10">
        <f>COUNT(K75:P75)</f>
        <v>6</v>
      </c>
      <c r="D75" s="10">
        <f>AVERAGE(K75:P75)</f>
        <v>0</v>
      </c>
      <c r="E75" s="10">
        <f>MAX(K75:P75)</f>
        <v>0</v>
      </c>
      <c r="F75" s="10">
        <f>MIN(K75:P75)</f>
        <v>0</v>
      </c>
      <c r="G75" s="10">
        <f>MODE(K75:P75)</f>
        <v>0</v>
      </c>
      <c r="H75" s="10">
        <f>MEDIAN(K75:P75)</f>
        <v>0</v>
      </c>
      <c r="I75" s="10">
        <f>SUM(K75:P75)</f>
        <v>0</v>
      </c>
      <c r="J75" s="7" t="s">
        <v>41</v>
      </c>
      <c r="K75" s="12">
        <v>0</v>
      </c>
      <c r="L75" s="12">
        <v>0</v>
      </c>
      <c r="M75" s="12">
        <v>0</v>
      </c>
      <c r="N75" s="12">
        <v>0</v>
      </c>
      <c r="O75" s="12">
        <v>0</v>
      </c>
      <c r="P75" s="12">
        <v>0</v>
      </c>
    </row>
    <row r="76" spans="1:17" x14ac:dyDescent="0.25">
      <c r="A76" s="9" t="s">
        <v>14</v>
      </c>
      <c r="B76" s="9"/>
    </row>
    <row r="77" spans="1:17" hidden="1" x14ac:dyDescent="0.25">
      <c r="A77" s="7" t="s">
        <v>15</v>
      </c>
      <c r="B77" s="7" t="s">
        <v>16</v>
      </c>
      <c r="C77" s="7">
        <f>COUNT(K77:P77)</f>
        <v>6</v>
      </c>
      <c r="D77" s="7">
        <f>AVERAGE(K77:P77)</f>
        <v>421.5</v>
      </c>
      <c r="E77" s="7">
        <f>MAX(K77:P77)</f>
        <v>2046</v>
      </c>
      <c r="F77" s="7">
        <f>MIN(K77:P77)</f>
        <v>3</v>
      </c>
      <c r="G77" s="7" t="e">
        <f>MODE(K77:P77)</f>
        <v>#N/A</v>
      </c>
      <c r="H77" s="7">
        <f>MEDIAN(K77:P77)</f>
        <v>102.5</v>
      </c>
      <c r="I77" s="7">
        <f>SUM(K77:P77)</f>
        <v>2529</v>
      </c>
      <c r="J77" s="7" t="s">
        <v>18</v>
      </c>
      <c r="K77" s="11">
        <v>111</v>
      </c>
      <c r="L77" s="11">
        <v>2046</v>
      </c>
      <c r="M77" s="11">
        <v>25</v>
      </c>
      <c r="N77" s="11">
        <v>3</v>
      </c>
      <c r="O77" s="11">
        <v>94</v>
      </c>
      <c r="P77" s="11">
        <v>250</v>
      </c>
      <c r="Q77" s="7" t="s">
        <v>17</v>
      </c>
    </row>
    <row r="78" spans="1:17" hidden="1" x14ac:dyDescent="0.25">
      <c r="A78" s="10" t="s">
        <v>19</v>
      </c>
      <c r="B78" s="10" t="s">
        <v>20</v>
      </c>
      <c r="C78" s="10">
        <f>COUNT(K78:P78)</f>
        <v>6</v>
      </c>
      <c r="D78" s="10">
        <f>AVERAGE(K78:P78)</f>
        <v>421.5</v>
      </c>
      <c r="E78" s="10">
        <f>MAX(K78:P78)</f>
        <v>2046</v>
      </c>
      <c r="F78" s="10">
        <f>MIN(K78:P78)</f>
        <v>3</v>
      </c>
      <c r="G78" s="10" t="e">
        <f>MODE(K78:P78)</f>
        <v>#N/A</v>
      </c>
      <c r="H78" s="10">
        <f>MEDIAN(K78:P78)</f>
        <v>102.5</v>
      </c>
      <c r="I78" s="10">
        <f>SUM(K78:P78)</f>
        <v>2529</v>
      </c>
      <c r="J78" s="7" t="s">
        <v>18</v>
      </c>
      <c r="K78" s="12">
        <v>111</v>
      </c>
      <c r="L78" s="12">
        <v>2046</v>
      </c>
      <c r="M78" s="12">
        <v>25</v>
      </c>
      <c r="N78" s="12">
        <v>3</v>
      </c>
      <c r="O78" s="12">
        <v>94</v>
      </c>
      <c r="P78" s="12">
        <v>250</v>
      </c>
    </row>
    <row r="79" spans="1:17" hidden="1" x14ac:dyDescent="0.25">
      <c r="A79" s="7" t="s">
        <v>21</v>
      </c>
      <c r="B79" s="7" t="s">
        <v>22</v>
      </c>
      <c r="C79" s="7" t="s">
        <v>17</v>
      </c>
      <c r="K79" s="7" t="s">
        <v>17</v>
      </c>
      <c r="L79" s="7" t="s">
        <v>17</v>
      </c>
      <c r="M79" s="7" t="s">
        <v>17</v>
      </c>
      <c r="N79" s="7" t="s">
        <v>17</v>
      </c>
      <c r="O79" s="7" t="s">
        <v>17</v>
      </c>
      <c r="P79" s="7" t="s">
        <v>17</v>
      </c>
      <c r="Q79" s="7" t="s">
        <v>17</v>
      </c>
    </row>
    <row r="80" spans="1:17" hidden="1" x14ac:dyDescent="0.25">
      <c r="B80" s="7" t="s">
        <v>23</v>
      </c>
      <c r="C80" s="7" t="s">
        <v>17</v>
      </c>
      <c r="K80" s="7">
        <v>47</v>
      </c>
      <c r="L80" s="7">
        <v>74</v>
      </c>
      <c r="M80" s="7">
        <v>55</v>
      </c>
      <c r="N80" s="7">
        <v>100</v>
      </c>
      <c r="O80" s="7">
        <v>58</v>
      </c>
      <c r="P80" s="7">
        <v>55</v>
      </c>
    </row>
    <row r="81" spans="1:17" hidden="1" x14ac:dyDescent="0.25">
      <c r="B81" s="7" t="s">
        <v>24</v>
      </c>
      <c r="C81" s="7" t="s">
        <v>17</v>
      </c>
      <c r="K81" s="7">
        <v>63</v>
      </c>
      <c r="L81" s="7">
        <v>26</v>
      </c>
      <c r="M81" s="7">
        <v>45</v>
      </c>
      <c r="N81" s="7">
        <v>0</v>
      </c>
      <c r="O81" s="7">
        <v>42</v>
      </c>
      <c r="P81" s="7">
        <v>45</v>
      </c>
    </row>
    <row r="82" spans="1:17" hidden="1" x14ac:dyDescent="0.25">
      <c r="B82" s="7" t="s">
        <v>25</v>
      </c>
      <c r="C82" s="7" t="s">
        <v>17</v>
      </c>
      <c r="K82" s="7">
        <v>0</v>
      </c>
      <c r="L82" s="7">
        <v>0</v>
      </c>
      <c r="M82" s="7">
        <v>0</v>
      </c>
      <c r="N82" s="7">
        <v>0</v>
      </c>
      <c r="O82" s="7">
        <v>0</v>
      </c>
      <c r="P82" s="7">
        <v>0</v>
      </c>
    </row>
    <row r="83" spans="1:17" hidden="1" x14ac:dyDescent="0.25">
      <c r="A83" s="10" t="s">
        <v>26</v>
      </c>
      <c r="B83" s="10" t="s">
        <v>27</v>
      </c>
      <c r="K83" s="10" t="s">
        <v>894</v>
      </c>
      <c r="L83" s="10" t="s">
        <v>895</v>
      </c>
      <c r="M83" s="10" t="s">
        <v>539</v>
      </c>
      <c r="N83" s="10" t="s">
        <v>896</v>
      </c>
      <c r="O83" s="10" t="s">
        <v>893</v>
      </c>
      <c r="P83" s="10" t="s">
        <v>539</v>
      </c>
    </row>
    <row r="84" spans="1:17" hidden="1" x14ac:dyDescent="0.25">
      <c r="A84" s="7" t="s">
        <v>28</v>
      </c>
      <c r="B84" s="7" t="s">
        <v>29</v>
      </c>
      <c r="C84" s="7" t="s">
        <v>17</v>
      </c>
      <c r="K84" s="7" t="s">
        <v>17</v>
      </c>
      <c r="L84" s="7" t="s">
        <v>17</v>
      </c>
      <c r="M84" s="7" t="s">
        <v>17</v>
      </c>
      <c r="N84" s="7" t="s">
        <v>17</v>
      </c>
      <c r="O84" s="7" t="s">
        <v>17</v>
      </c>
      <c r="P84" s="7" t="s">
        <v>17</v>
      </c>
      <c r="Q84" s="7" t="s">
        <v>17</v>
      </c>
    </row>
    <row r="85" spans="1:17" hidden="1" x14ac:dyDescent="0.25">
      <c r="B85" s="7" t="s">
        <v>30</v>
      </c>
      <c r="C85" s="7" t="s">
        <v>17</v>
      </c>
      <c r="K85" s="7">
        <v>25</v>
      </c>
      <c r="L85" s="7">
        <v>20</v>
      </c>
      <c r="M85" s="7">
        <v>90</v>
      </c>
      <c r="N85" s="7">
        <v>0</v>
      </c>
      <c r="O85" s="7">
        <v>5</v>
      </c>
      <c r="P85" s="7">
        <v>10</v>
      </c>
    </row>
    <row r="86" spans="1:17" hidden="1" x14ac:dyDescent="0.25">
      <c r="B86" s="7" t="s">
        <v>31</v>
      </c>
      <c r="C86" s="7" t="s">
        <v>17</v>
      </c>
      <c r="K86" s="7">
        <v>60</v>
      </c>
      <c r="L86" s="7">
        <v>61</v>
      </c>
      <c r="M86" s="7">
        <v>10</v>
      </c>
      <c r="N86" s="7">
        <v>100</v>
      </c>
      <c r="O86" s="7">
        <v>40</v>
      </c>
      <c r="P86" s="7">
        <v>50</v>
      </c>
    </row>
    <row r="87" spans="1:17" hidden="1" x14ac:dyDescent="0.25">
      <c r="B87" s="7" t="s">
        <v>32</v>
      </c>
      <c r="C87" s="7" t="s">
        <v>17</v>
      </c>
      <c r="K87" s="7">
        <v>15</v>
      </c>
      <c r="L87" s="7">
        <v>19</v>
      </c>
      <c r="M87" s="7">
        <v>0</v>
      </c>
      <c r="N87" s="7">
        <v>0</v>
      </c>
      <c r="O87" s="7">
        <v>55</v>
      </c>
      <c r="P87" s="7">
        <v>40</v>
      </c>
    </row>
    <row r="88" spans="1:17" hidden="1" x14ac:dyDescent="0.25">
      <c r="A88" s="10" t="s">
        <v>33</v>
      </c>
      <c r="B88" s="10" t="s">
        <v>34</v>
      </c>
      <c r="K88" s="10" t="s">
        <v>897</v>
      </c>
      <c r="L88" s="10" t="s">
        <v>898</v>
      </c>
      <c r="M88" s="10" t="s">
        <v>899</v>
      </c>
      <c r="N88" s="10" t="s">
        <v>900</v>
      </c>
      <c r="O88" s="10" t="s">
        <v>901</v>
      </c>
      <c r="P88" s="10" t="s">
        <v>902</v>
      </c>
    </row>
    <row r="89" spans="1:17" hidden="1" x14ac:dyDescent="0.25">
      <c r="A89" s="7" t="s">
        <v>35</v>
      </c>
      <c r="B89" s="7" t="s">
        <v>36</v>
      </c>
      <c r="C89" s="7" t="s">
        <v>17</v>
      </c>
      <c r="K89" s="10" t="s">
        <v>519</v>
      </c>
      <c r="L89" s="10" t="s">
        <v>519</v>
      </c>
      <c r="M89" s="10" t="s">
        <v>519</v>
      </c>
      <c r="N89" s="10" t="s">
        <v>521</v>
      </c>
      <c r="O89" s="10" t="s">
        <v>519</v>
      </c>
      <c r="P89" s="10" t="s">
        <v>521</v>
      </c>
      <c r="Q89" s="7" t="s">
        <v>17</v>
      </c>
    </row>
    <row r="90" spans="1:17" hidden="1" x14ac:dyDescent="0.25">
      <c r="A90" s="10" t="s">
        <v>37</v>
      </c>
      <c r="B90" s="10" t="s">
        <v>38</v>
      </c>
      <c r="K90" s="10" t="s">
        <v>519</v>
      </c>
      <c r="L90" s="10" t="s">
        <v>519</v>
      </c>
      <c r="M90" s="10" t="s">
        <v>519</v>
      </c>
      <c r="N90" s="10" t="s">
        <v>521</v>
      </c>
      <c r="O90" s="10" t="s">
        <v>519</v>
      </c>
      <c r="P90" s="10" t="s">
        <v>521</v>
      </c>
    </row>
    <row r="91" spans="1:17" hidden="1" x14ac:dyDescent="0.25">
      <c r="A91" s="7" t="s">
        <v>39</v>
      </c>
      <c r="B91" s="7" t="s">
        <v>40</v>
      </c>
      <c r="C91" s="7">
        <f>COUNT(K91:P91)</f>
        <v>4</v>
      </c>
      <c r="D91" s="7">
        <f>AVERAGE(K91:P91)</f>
        <v>13.25</v>
      </c>
      <c r="E91" s="7">
        <f>MAX(K91:P91)</f>
        <v>35</v>
      </c>
      <c r="F91" s="7">
        <f>MIN(K91:P91)</f>
        <v>2</v>
      </c>
      <c r="G91" s="7" t="e">
        <f>MODE(K91:P91)</f>
        <v>#N/A</v>
      </c>
      <c r="H91" s="7">
        <f>MEDIAN(K91:P91)</f>
        <v>8</v>
      </c>
      <c r="I91" s="7">
        <f>SUM(K91:P91)</f>
        <v>53</v>
      </c>
      <c r="J91" s="7" t="s">
        <v>41</v>
      </c>
      <c r="K91" s="11">
        <v>2</v>
      </c>
      <c r="L91" s="11">
        <v>10</v>
      </c>
      <c r="M91" s="11">
        <v>6</v>
      </c>
      <c r="N91" s="7" t="s">
        <v>17</v>
      </c>
      <c r="O91" s="11">
        <v>35</v>
      </c>
      <c r="P91" s="7" t="s">
        <v>17</v>
      </c>
    </row>
    <row r="92" spans="1:17" hidden="1" x14ac:dyDescent="0.25">
      <c r="A92" s="10" t="s">
        <v>42</v>
      </c>
      <c r="B92" s="10" t="s">
        <v>43</v>
      </c>
      <c r="C92" s="10">
        <f>COUNT(K92:P92)</f>
        <v>6</v>
      </c>
      <c r="D92" s="10">
        <f>AVERAGE(K92:P92)</f>
        <v>883.33333333333337</v>
      </c>
      <c r="E92" s="10">
        <f>MAX(K92:P92)</f>
        <v>3500</v>
      </c>
      <c r="F92" s="10">
        <f>MIN(K92:P92)</f>
        <v>0</v>
      </c>
      <c r="G92" s="10">
        <f>MODE(K92:P92)</f>
        <v>0</v>
      </c>
      <c r="H92" s="10">
        <f>MEDIAN(K92:P92)</f>
        <v>400</v>
      </c>
      <c r="I92" s="10">
        <f>SUM(K92:P92)</f>
        <v>5300</v>
      </c>
      <c r="J92" s="7" t="s">
        <v>41</v>
      </c>
      <c r="K92" s="12">
        <v>200</v>
      </c>
      <c r="L92" s="12">
        <v>1000</v>
      </c>
      <c r="M92" s="12">
        <v>600</v>
      </c>
      <c r="N92" s="12">
        <v>0</v>
      </c>
      <c r="O92" s="12">
        <v>3500</v>
      </c>
      <c r="P92" s="12">
        <v>0</v>
      </c>
    </row>
    <row r="93" spans="1:17" hidden="1" x14ac:dyDescent="0.25">
      <c r="A93" s="7" t="s">
        <v>44</v>
      </c>
      <c r="B93" s="7" t="s">
        <v>45</v>
      </c>
      <c r="C93" s="7" t="s">
        <v>17</v>
      </c>
      <c r="K93" s="10" t="s">
        <v>521</v>
      </c>
      <c r="L93" s="10" t="s">
        <v>519</v>
      </c>
      <c r="M93" s="10" t="s">
        <v>521</v>
      </c>
      <c r="N93" s="10" t="s">
        <v>521</v>
      </c>
      <c r="O93" s="10" t="s">
        <v>519</v>
      </c>
      <c r="P93" s="10" t="s">
        <v>521</v>
      </c>
      <c r="Q93" s="7" t="s">
        <v>17</v>
      </c>
    </row>
    <row r="94" spans="1:17" hidden="1" x14ac:dyDescent="0.25">
      <c r="A94" s="10" t="s">
        <v>46</v>
      </c>
      <c r="B94" s="10" t="s">
        <v>47</v>
      </c>
      <c r="K94" s="10" t="s">
        <v>521</v>
      </c>
      <c r="L94" s="10" t="s">
        <v>519</v>
      </c>
      <c r="M94" s="10" t="s">
        <v>521</v>
      </c>
      <c r="N94" s="10" t="s">
        <v>521</v>
      </c>
      <c r="O94" s="10" t="s">
        <v>519</v>
      </c>
      <c r="P94" s="10" t="s">
        <v>521</v>
      </c>
    </row>
    <row r="95" spans="1:17" hidden="1" x14ac:dyDescent="0.25">
      <c r="A95" s="7" t="s">
        <v>48</v>
      </c>
      <c r="B95" s="7" t="s">
        <v>49</v>
      </c>
      <c r="C95" s="7">
        <f>COUNT(K95:P95)</f>
        <v>2</v>
      </c>
      <c r="D95" s="7">
        <f>AVERAGE(K95:P95)</f>
        <v>3</v>
      </c>
      <c r="E95" s="7">
        <f>MAX(K95:P95)</f>
        <v>5</v>
      </c>
      <c r="F95" s="7">
        <f>MIN(K95:P95)</f>
        <v>1</v>
      </c>
      <c r="G95" s="7" t="e">
        <f>MODE(K95:P95)</f>
        <v>#N/A</v>
      </c>
      <c r="H95" s="7">
        <f>MEDIAN(K95:P95)</f>
        <v>3</v>
      </c>
      <c r="I95" s="7">
        <f>SUM(K95:P95)</f>
        <v>6</v>
      </c>
      <c r="J95" s="7" t="s">
        <v>41</v>
      </c>
      <c r="L95" s="11">
        <v>1</v>
      </c>
      <c r="O95" s="11">
        <v>5</v>
      </c>
      <c r="P95" s="7" t="s">
        <v>17</v>
      </c>
    </row>
    <row r="96" spans="1:17" hidden="1" x14ac:dyDescent="0.25">
      <c r="A96" s="10" t="s">
        <v>50</v>
      </c>
      <c r="B96" s="10" t="s">
        <v>51</v>
      </c>
      <c r="C96" s="10">
        <f>COUNT(K96:P96)</f>
        <v>6</v>
      </c>
      <c r="D96" s="10">
        <f>AVERAGE(K96:P96)</f>
        <v>100</v>
      </c>
      <c r="E96" s="10">
        <f>MAX(K96:P96)</f>
        <v>500</v>
      </c>
      <c r="F96" s="10">
        <f>MIN(K96:P96)</f>
        <v>0</v>
      </c>
      <c r="G96" s="10">
        <f>MODE(K96:P96)</f>
        <v>0</v>
      </c>
      <c r="H96" s="10">
        <f>MEDIAN(K96:P96)</f>
        <v>0</v>
      </c>
      <c r="I96" s="10">
        <f>SUM(K96:P96)</f>
        <v>600</v>
      </c>
      <c r="J96" s="7" t="s">
        <v>41</v>
      </c>
      <c r="K96" s="12">
        <v>0</v>
      </c>
      <c r="L96" s="12">
        <v>100</v>
      </c>
      <c r="M96" s="12">
        <v>0</v>
      </c>
      <c r="N96" s="12">
        <v>0</v>
      </c>
      <c r="O96" s="12">
        <v>500</v>
      </c>
      <c r="P96" s="12">
        <v>0</v>
      </c>
    </row>
    <row r="97" spans="1:17" x14ac:dyDescent="0.25">
      <c r="A97" s="9" t="s">
        <v>101</v>
      </c>
      <c r="B97" s="9"/>
    </row>
    <row r="98" spans="1:17" hidden="1" x14ac:dyDescent="0.25">
      <c r="A98" s="7" t="s">
        <v>102</v>
      </c>
      <c r="B98" s="7" t="s">
        <v>103</v>
      </c>
      <c r="C98" s="7">
        <f t="shared" ref="C98:C105" si="34">COUNT(K98:P98)</f>
        <v>6</v>
      </c>
      <c r="D98" s="7">
        <f t="shared" ref="D98:D105" si="35">AVERAGE(K98:P98)</f>
        <v>358682.625</v>
      </c>
      <c r="E98" s="7">
        <f t="shared" ref="E98:E105" si="36">MAX(K98:P98)</f>
        <v>1066659.6299999999</v>
      </c>
      <c r="F98" s="7">
        <f t="shared" ref="F98:F105" si="37">MIN(K98:P98)</f>
        <v>114505</v>
      </c>
      <c r="G98" s="7" t="e">
        <f t="shared" ref="G98:G105" si="38">MODE(K98:P98)</f>
        <v>#N/A</v>
      </c>
      <c r="H98" s="7">
        <f t="shared" ref="H98:H105" si="39">MEDIAN(K98:P98)</f>
        <v>262602.20500000002</v>
      </c>
      <c r="I98" s="7">
        <f t="shared" ref="I98:I105" si="40">SUM(K98:P98)</f>
        <v>2152095.75</v>
      </c>
      <c r="J98" s="7" t="s">
        <v>104</v>
      </c>
      <c r="K98" s="11">
        <v>1066659.6299999999</v>
      </c>
      <c r="L98" s="11">
        <v>225581.48</v>
      </c>
      <c r="M98" s="11">
        <v>124436.71</v>
      </c>
      <c r="N98" s="11">
        <v>114505</v>
      </c>
      <c r="O98" s="11">
        <v>299622.93</v>
      </c>
      <c r="P98" s="11">
        <v>321290</v>
      </c>
      <c r="Q98" s="7" t="s">
        <v>17</v>
      </c>
    </row>
    <row r="99" spans="1:17" hidden="1" x14ac:dyDescent="0.25">
      <c r="A99" s="10" t="s">
        <v>105</v>
      </c>
      <c r="B99" s="10" t="s">
        <v>106</v>
      </c>
      <c r="C99" s="10">
        <f t="shared" si="34"/>
        <v>6</v>
      </c>
      <c r="D99" s="10">
        <f t="shared" si="35"/>
        <v>358682.625</v>
      </c>
      <c r="E99" s="10">
        <f t="shared" si="36"/>
        <v>1066659.6299999999</v>
      </c>
      <c r="F99" s="10">
        <f t="shared" si="37"/>
        <v>114505</v>
      </c>
      <c r="G99" s="10" t="e">
        <f t="shared" si="38"/>
        <v>#N/A</v>
      </c>
      <c r="H99" s="10">
        <f t="shared" si="39"/>
        <v>262602.20500000002</v>
      </c>
      <c r="I99" s="10">
        <f t="shared" si="40"/>
        <v>2152095.75</v>
      </c>
      <c r="J99" s="7" t="s">
        <v>104</v>
      </c>
      <c r="K99" s="12">
        <v>1066659.6299999999</v>
      </c>
      <c r="L99" s="12">
        <v>225581.48</v>
      </c>
      <c r="M99" s="12">
        <v>124436.71</v>
      </c>
      <c r="N99" s="12">
        <v>114505</v>
      </c>
      <c r="O99" s="12">
        <v>299622.93</v>
      </c>
      <c r="P99" s="12">
        <v>321290</v>
      </c>
    </row>
    <row r="100" spans="1:17" x14ac:dyDescent="0.25">
      <c r="A100" s="7" t="s">
        <v>903</v>
      </c>
      <c r="B100" s="7" t="s">
        <v>904</v>
      </c>
      <c r="C100" s="7">
        <f t="shared" si="34"/>
        <v>6</v>
      </c>
      <c r="D100" s="7">
        <f t="shared" si="35"/>
        <v>129163.495</v>
      </c>
      <c r="E100" s="7">
        <f t="shared" si="36"/>
        <v>362082.66</v>
      </c>
      <c r="F100" s="7">
        <f t="shared" si="37"/>
        <v>28004.77</v>
      </c>
      <c r="G100" s="7" t="e">
        <f t="shared" si="38"/>
        <v>#N/A</v>
      </c>
      <c r="H100" s="7">
        <f t="shared" si="39"/>
        <v>103707.63500000001</v>
      </c>
      <c r="I100" s="7">
        <f t="shared" si="40"/>
        <v>774980.97</v>
      </c>
      <c r="J100" s="7" t="s">
        <v>104</v>
      </c>
      <c r="K100" s="11">
        <v>362082.66</v>
      </c>
      <c r="L100" s="11">
        <v>28004.77</v>
      </c>
      <c r="M100" s="11">
        <v>30353.27</v>
      </c>
      <c r="N100" s="11">
        <v>77124</v>
      </c>
      <c r="O100" s="11">
        <v>130291.27</v>
      </c>
      <c r="P100" s="11">
        <v>147125</v>
      </c>
      <c r="Q100" s="7" t="s">
        <v>17</v>
      </c>
    </row>
    <row r="101" spans="1:17" x14ac:dyDescent="0.25">
      <c r="A101" s="10" t="s">
        <v>905</v>
      </c>
      <c r="B101" s="10" t="s">
        <v>904</v>
      </c>
      <c r="C101" s="10">
        <f t="shared" si="34"/>
        <v>6</v>
      </c>
      <c r="D101" s="10">
        <f t="shared" si="35"/>
        <v>129163.495</v>
      </c>
      <c r="E101" s="10">
        <f t="shared" si="36"/>
        <v>362082.66</v>
      </c>
      <c r="F101" s="10">
        <f t="shared" si="37"/>
        <v>28004.77</v>
      </c>
      <c r="G101" s="10" t="e">
        <f t="shared" si="38"/>
        <v>#N/A</v>
      </c>
      <c r="H101" s="10">
        <f t="shared" si="39"/>
        <v>103707.63500000001</v>
      </c>
      <c r="I101" s="10">
        <f t="shared" si="40"/>
        <v>774980.97</v>
      </c>
      <c r="J101" s="7" t="s">
        <v>104</v>
      </c>
      <c r="K101" s="12">
        <v>362082.66</v>
      </c>
      <c r="L101" s="12">
        <v>28004.77</v>
      </c>
      <c r="M101" s="12">
        <v>30353.27</v>
      </c>
      <c r="N101" s="12">
        <v>77124</v>
      </c>
      <c r="O101" s="12">
        <v>130291.27</v>
      </c>
      <c r="P101" s="12">
        <v>147125</v>
      </c>
    </row>
    <row r="102" spans="1:17" x14ac:dyDescent="0.25">
      <c r="A102" s="7" t="s">
        <v>906</v>
      </c>
      <c r="B102" s="7" t="s">
        <v>907</v>
      </c>
      <c r="C102" s="7">
        <f t="shared" si="34"/>
        <v>6</v>
      </c>
      <c r="D102" s="7">
        <f t="shared" si="35"/>
        <v>223379.285</v>
      </c>
      <c r="E102" s="7">
        <f t="shared" si="36"/>
        <v>676952.4</v>
      </c>
      <c r="F102" s="7">
        <f t="shared" si="37"/>
        <v>37381</v>
      </c>
      <c r="G102" s="7" t="e">
        <f t="shared" si="38"/>
        <v>#N/A</v>
      </c>
      <c r="H102" s="7">
        <f t="shared" si="39"/>
        <v>171702.38</v>
      </c>
      <c r="I102" s="7">
        <f t="shared" si="40"/>
        <v>1340275.71</v>
      </c>
      <c r="J102" s="7" t="s">
        <v>104</v>
      </c>
      <c r="K102" s="11">
        <v>676952.4</v>
      </c>
      <c r="L102" s="11">
        <v>197576.71</v>
      </c>
      <c r="M102" s="11">
        <v>84960.84</v>
      </c>
      <c r="N102" s="11">
        <v>37381</v>
      </c>
      <c r="O102" s="11">
        <v>169239.76</v>
      </c>
      <c r="P102" s="11">
        <v>174165</v>
      </c>
      <c r="Q102" s="7" t="s">
        <v>17</v>
      </c>
    </row>
    <row r="103" spans="1:17" x14ac:dyDescent="0.25">
      <c r="A103" s="10" t="s">
        <v>908</v>
      </c>
      <c r="B103" s="10" t="s">
        <v>907</v>
      </c>
      <c r="C103" s="10">
        <f t="shared" si="34"/>
        <v>6</v>
      </c>
      <c r="D103" s="10">
        <f t="shared" si="35"/>
        <v>223379.285</v>
      </c>
      <c r="E103" s="10">
        <f t="shared" si="36"/>
        <v>676952.4</v>
      </c>
      <c r="F103" s="10">
        <f t="shared" si="37"/>
        <v>37381</v>
      </c>
      <c r="G103" s="10" t="e">
        <f t="shared" si="38"/>
        <v>#N/A</v>
      </c>
      <c r="H103" s="10">
        <f t="shared" si="39"/>
        <v>171702.38</v>
      </c>
      <c r="I103" s="10">
        <f t="shared" si="40"/>
        <v>1340275.71</v>
      </c>
      <c r="J103" s="7" t="s">
        <v>104</v>
      </c>
      <c r="K103" s="12">
        <v>676952.4</v>
      </c>
      <c r="L103" s="12">
        <v>197576.71</v>
      </c>
      <c r="M103" s="12">
        <v>84960.84</v>
      </c>
      <c r="N103" s="12">
        <v>37381</v>
      </c>
      <c r="O103" s="12">
        <v>169239.76</v>
      </c>
      <c r="P103" s="12">
        <v>174165</v>
      </c>
    </row>
    <row r="104" spans="1:17" hidden="1" x14ac:dyDescent="0.25">
      <c r="A104" s="7" t="s">
        <v>107</v>
      </c>
      <c r="B104" s="7" t="s">
        <v>108</v>
      </c>
      <c r="C104" s="7">
        <f t="shared" si="34"/>
        <v>6</v>
      </c>
      <c r="D104" s="7">
        <f t="shared" si="35"/>
        <v>364894.56666666665</v>
      </c>
      <c r="E104" s="7">
        <f t="shared" si="36"/>
        <v>1073100.43</v>
      </c>
      <c r="F104" s="7">
        <f t="shared" si="37"/>
        <v>115271</v>
      </c>
      <c r="G104" s="7" t="e">
        <f t="shared" si="38"/>
        <v>#N/A</v>
      </c>
      <c r="H104" s="7">
        <f t="shared" si="39"/>
        <v>277004.63</v>
      </c>
      <c r="I104" s="7">
        <f t="shared" si="40"/>
        <v>2189367.4</v>
      </c>
      <c r="J104" s="7" t="s">
        <v>104</v>
      </c>
      <c r="K104" s="11">
        <v>1073100.43</v>
      </c>
      <c r="L104" s="11">
        <v>254386.33</v>
      </c>
      <c r="M104" s="11">
        <v>124436.71</v>
      </c>
      <c r="N104" s="11">
        <v>115271</v>
      </c>
      <c r="O104" s="11">
        <v>299622.93</v>
      </c>
      <c r="P104" s="11">
        <v>322550</v>
      </c>
      <c r="Q104" s="7" t="s">
        <v>17</v>
      </c>
    </row>
    <row r="105" spans="1:17" hidden="1" x14ac:dyDescent="0.25">
      <c r="A105" s="10" t="s">
        <v>109</v>
      </c>
      <c r="B105" s="10" t="s">
        <v>110</v>
      </c>
      <c r="C105" s="10">
        <f t="shared" si="34"/>
        <v>6</v>
      </c>
      <c r="D105" s="10">
        <f t="shared" si="35"/>
        <v>364894.56666666665</v>
      </c>
      <c r="E105" s="10">
        <f t="shared" si="36"/>
        <v>1073100.43</v>
      </c>
      <c r="F105" s="10">
        <f t="shared" si="37"/>
        <v>115271</v>
      </c>
      <c r="G105" s="10" t="e">
        <f t="shared" si="38"/>
        <v>#N/A</v>
      </c>
      <c r="H105" s="10">
        <f t="shared" si="39"/>
        <v>277004.63</v>
      </c>
      <c r="I105" s="10">
        <f t="shared" si="40"/>
        <v>2189367.4</v>
      </c>
      <c r="J105" s="7" t="s">
        <v>104</v>
      </c>
      <c r="K105" s="12">
        <v>1073100.43</v>
      </c>
      <c r="L105" s="12">
        <v>254386.33</v>
      </c>
      <c r="M105" s="12">
        <v>124436.71</v>
      </c>
      <c r="N105" s="12">
        <v>115271</v>
      </c>
      <c r="O105" s="12">
        <v>299622.93</v>
      </c>
      <c r="P105" s="12">
        <v>322550</v>
      </c>
    </row>
    <row r="106" spans="1:17" hidden="1" x14ac:dyDescent="0.25">
      <c r="A106" s="7" t="s">
        <v>111</v>
      </c>
      <c r="B106" s="7" t="s">
        <v>112</v>
      </c>
      <c r="C106" s="7" t="s">
        <v>17</v>
      </c>
      <c r="K106" s="7" t="s">
        <v>17</v>
      </c>
      <c r="L106" s="7" t="s">
        <v>17</v>
      </c>
      <c r="M106" s="7" t="s">
        <v>17</v>
      </c>
      <c r="N106" s="7" t="s">
        <v>17</v>
      </c>
      <c r="O106" s="7" t="s">
        <v>17</v>
      </c>
      <c r="P106" s="7" t="s">
        <v>17</v>
      </c>
      <c r="Q106" s="7" t="s">
        <v>17</v>
      </c>
    </row>
    <row r="107" spans="1:17" hidden="1" x14ac:dyDescent="0.25">
      <c r="B107" s="7" t="s">
        <v>113</v>
      </c>
      <c r="C107" s="7" t="s">
        <v>17</v>
      </c>
      <c r="K107" s="7">
        <v>486746</v>
      </c>
      <c r="L107" s="7">
        <v>110533.26</v>
      </c>
      <c r="M107" s="7">
        <v>104391</v>
      </c>
      <c r="N107" s="7">
        <v>89550</v>
      </c>
      <c r="O107" s="7">
        <v>250000</v>
      </c>
      <c r="P107" s="7">
        <v>228621</v>
      </c>
    </row>
    <row r="108" spans="1:17" hidden="1" x14ac:dyDescent="0.25">
      <c r="B108" s="7" t="s">
        <v>114</v>
      </c>
      <c r="C108" s="7" t="s">
        <v>17</v>
      </c>
      <c r="K108" s="7">
        <v>367083</v>
      </c>
      <c r="L108" s="7">
        <v>119721.21</v>
      </c>
      <c r="M108" s="7">
        <v>0</v>
      </c>
      <c r="N108" s="7">
        <v>4900</v>
      </c>
      <c r="O108" s="7">
        <v>0</v>
      </c>
      <c r="P108" s="7">
        <v>15242</v>
      </c>
    </row>
    <row r="109" spans="1:17" hidden="1" x14ac:dyDescent="0.25">
      <c r="B109" s="7" t="s">
        <v>115</v>
      </c>
      <c r="C109" s="7" t="s">
        <v>17</v>
      </c>
      <c r="K109" s="7">
        <v>0</v>
      </c>
      <c r="L109" s="7">
        <v>468</v>
      </c>
      <c r="M109" s="7">
        <v>0</v>
      </c>
      <c r="N109" s="7">
        <v>0</v>
      </c>
      <c r="O109" s="7">
        <v>0</v>
      </c>
      <c r="P109" s="7">
        <v>0</v>
      </c>
    </row>
    <row r="110" spans="1:17" hidden="1" x14ac:dyDescent="0.25">
      <c r="B110" s="7" t="s">
        <v>116</v>
      </c>
      <c r="C110" s="7" t="s">
        <v>17</v>
      </c>
      <c r="K110" s="7">
        <v>212828</v>
      </c>
      <c r="L110" s="7">
        <v>23663.86</v>
      </c>
      <c r="M110" s="7">
        <v>15377.15</v>
      </c>
      <c r="N110" s="7">
        <v>20821</v>
      </c>
      <c r="O110" s="7">
        <v>49622.93</v>
      </c>
      <c r="P110" s="7">
        <v>5996</v>
      </c>
    </row>
    <row r="111" spans="1:17" hidden="1" x14ac:dyDescent="0.25">
      <c r="A111" s="10" t="s">
        <v>117</v>
      </c>
      <c r="B111" s="10" t="s">
        <v>118</v>
      </c>
      <c r="K111" s="10" t="s">
        <v>909</v>
      </c>
      <c r="L111" s="10" t="s">
        <v>910</v>
      </c>
      <c r="M111" s="10" t="s">
        <v>911</v>
      </c>
      <c r="N111" s="10" t="s">
        <v>912</v>
      </c>
      <c r="O111" s="10" t="s">
        <v>913</v>
      </c>
      <c r="P111" s="10" t="s">
        <v>914</v>
      </c>
    </row>
    <row r="112" spans="1:17" x14ac:dyDescent="0.25">
      <c r="A112" s="7" t="s">
        <v>915</v>
      </c>
      <c r="B112" s="7" t="s">
        <v>916</v>
      </c>
      <c r="C112" s="7">
        <f>COUNT(K112:P112)</f>
        <v>6</v>
      </c>
      <c r="D112" s="7">
        <f>AVERAGE(K112:P112)</f>
        <v>62699.631666666661</v>
      </c>
      <c r="E112" s="7">
        <f>MAX(K112:P112)</f>
        <v>212828</v>
      </c>
      <c r="F112" s="7">
        <f>MIN(K112:P112)</f>
        <v>0</v>
      </c>
      <c r="G112" s="7" t="e">
        <f>MODE(K112:P112)</f>
        <v>#N/A</v>
      </c>
      <c r="H112" s="7">
        <f>MEDIAN(K112:P112)</f>
        <v>34259.464999999997</v>
      </c>
      <c r="I112" s="7">
        <f>SUM(K112:P112)</f>
        <v>376197.79</v>
      </c>
      <c r="J112" s="7" t="s">
        <v>104</v>
      </c>
      <c r="K112" s="11">
        <v>212828</v>
      </c>
      <c r="L112" s="11">
        <v>16163.86</v>
      </c>
      <c r="M112" s="11">
        <v>0</v>
      </c>
      <c r="N112" s="11">
        <v>20821</v>
      </c>
      <c r="O112" s="11">
        <v>47697.93</v>
      </c>
      <c r="P112" s="11">
        <v>78687</v>
      </c>
      <c r="Q112" s="7" t="s">
        <v>17</v>
      </c>
    </row>
    <row r="113" spans="1:17" x14ac:dyDescent="0.25">
      <c r="A113" s="10" t="s">
        <v>917</v>
      </c>
      <c r="B113" s="10" t="s">
        <v>916</v>
      </c>
      <c r="C113" s="10">
        <f>COUNT(K113:P113)</f>
        <v>6</v>
      </c>
      <c r="D113" s="10">
        <f>AVERAGE(K113:P113)</f>
        <v>62699.631666666661</v>
      </c>
      <c r="E113" s="10">
        <f>MAX(K113:P113)</f>
        <v>212828</v>
      </c>
      <c r="F113" s="10">
        <f>MIN(K113:P113)</f>
        <v>0</v>
      </c>
      <c r="G113" s="10" t="e">
        <f>MODE(K113:P113)</f>
        <v>#N/A</v>
      </c>
      <c r="H113" s="10">
        <f>MEDIAN(K113:P113)</f>
        <v>34259.464999999997</v>
      </c>
      <c r="I113" s="10">
        <f>SUM(K113:P113)</f>
        <v>376197.79</v>
      </c>
      <c r="J113" s="7" t="s">
        <v>104</v>
      </c>
      <c r="K113" s="12">
        <v>212828</v>
      </c>
      <c r="L113" s="12">
        <v>16163.86</v>
      </c>
      <c r="M113" s="12">
        <v>0</v>
      </c>
      <c r="N113" s="12">
        <v>20821</v>
      </c>
      <c r="O113" s="12">
        <v>47697.93</v>
      </c>
      <c r="P113" s="12">
        <v>78687</v>
      </c>
    </row>
    <row r="114" spans="1:17" x14ac:dyDescent="0.25">
      <c r="A114" s="7" t="s">
        <v>918</v>
      </c>
      <c r="B114" s="7" t="s">
        <v>919</v>
      </c>
      <c r="C114" s="7">
        <f>COUNT(K114:P114)</f>
        <v>6</v>
      </c>
      <c r="D114" s="7">
        <f>AVERAGE(K114:P114)</f>
        <v>58928.903333333328</v>
      </c>
      <c r="E114" s="7">
        <f>MAX(K114:P114)</f>
        <v>322550</v>
      </c>
      <c r="F114" s="7">
        <f>MIN(K114:P114)</f>
        <v>0</v>
      </c>
      <c r="G114" s="7" t="e">
        <f>MODE(K114:P114)</f>
        <v>#N/A</v>
      </c>
      <c r="H114" s="7">
        <f>MEDIAN(K114:P114)</f>
        <v>3296.78</v>
      </c>
      <c r="I114" s="7">
        <f>SUM(K114:P114)</f>
        <v>353573.42</v>
      </c>
      <c r="J114" s="7" t="s">
        <v>104</v>
      </c>
      <c r="K114" s="11">
        <v>0</v>
      </c>
      <c r="L114" s="11">
        <v>23663.86</v>
      </c>
      <c r="M114" s="11">
        <v>4668.5600000000004</v>
      </c>
      <c r="N114" s="11">
        <v>766</v>
      </c>
      <c r="O114" s="11">
        <v>1925</v>
      </c>
      <c r="P114" s="11">
        <v>322550</v>
      </c>
      <c r="Q114" s="7" t="s">
        <v>17</v>
      </c>
    </row>
    <row r="115" spans="1:17" x14ac:dyDescent="0.25">
      <c r="A115" s="10" t="s">
        <v>920</v>
      </c>
      <c r="B115" s="10" t="s">
        <v>921</v>
      </c>
      <c r="C115" s="10">
        <f>COUNT(K115:P115)</f>
        <v>6</v>
      </c>
      <c r="D115" s="10">
        <f>AVERAGE(K115:P115)</f>
        <v>0</v>
      </c>
      <c r="E115" s="10">
        <f>MAX(K115:P115)</f>
        <v>0</v>
      </c>
      <c r="F115" s="10">
        <f>MIN(K115:P115)</f>
        <v>0</v>
      </c>
      <c r="G115" s="10">
        <f>MODE(K115:P115)</f>
        <v>0</v>
      </c>
      <c r="H115" s="10">
        <f>MEDIAN(K115:P115)</f>
        <v>0</v>
      </c>
      <c r="I115" s="10">
        <f>SUM(K115:P115)</f>
        <v>0</v>
      </c>
      <c r="J115" s="7" t="s">
        <v>41</v>
      </c>
      <c r="K115" s="12">
        <v>0</v>
      </c>
      <c r="L115" s="12">
        <v>0</v>
      </c>
      <c r="M115" s="12">
        <v>0</v>
      </c>
      <c r="N115" s="12">
        <v>0</v>
      </c>
      <c r="O115" s="12">
        <v>0</v>
      </c>
      <c r="P115" s="12">
        <v>0</v>
      </c>
    </row>
    <row r="116" spans="1:17" hidden="1" x14ac:dyDescent="0.25">
      <c r="A116" s="7" t="s">
        <v>119</v>
      </c>
      <c r="B116" s="7" t="s">
        <v>120</v>
      </c>
      <c r="C116" s="7" t="s">
        <v>17</v>
      </c>
      <c r="K116" s="7" t="s">
        <v>17</v>
      </c>
      <c r="L116" s="7" t="s">
        <v>17</v>
      </c>
      <c r="M116" s="7" t="s">
        <v>17</v>
      </c>
      <c r="N116" s="7" t="s">
        <v>17</v>
      </c>
      <c r="O116" s="7" t="s">
        <v>17</v>
      </c>
      <c r="P116" s="7" t="s">
        <v>17</v>
      </c>
      <c r="Q116" s="7" t="s">
        <v>17</v>
      </c>
    </row>
    <row r="117" spans="1:17" hidden="1" x14ac:dyDescent="0.25">
      <c r="B117" s="7" t="s">
        <v>121</v>
      </c>
      <c r="C117" s="7" t="s">
        <v>17</v>
      </c>
      <c r="P117" s="7" t="s">
        <v>520</v>
      </c>
    </row>
    <row r="118" spans="1:17" hidden="1" x14ac:dyDescent="0.25">
      <c r="B118" s="7" t="s">
        <v>122</v>
      </c>
      <c r="C118" s="7" t="s">
        <v>17</v>
      </c>
      <c r="L118" s="7" t="s">
        <v>520</v>
      </c>
      <c r="M118" s="7" t="s">
        <v>520</v>
      </c>
      <c r="O118" s="7" t="s">
        <v>520</v>
      </c>
      <c r="P118" s="7" t="s">
        <v>520</v>
      </c>
    </row>
    <row r="119" spans="1:17" hidden="1" x14ac:dyDescent="0.25">
      <c r="B119" s="7" t="s">
        <v>123</v>
      </c>
      <c r="C119" s="7" t="s">
        <v>17</v>
      </c>
    </row>
    <row r="120" spans="1:17" hidden="1" x14ac:dyDescent="0.25">
      <c r="B120" s="7" t="s">
        <v>124</v>
      </c>
      <c r="C120" s="7" t="s">
        <v>17</v>
      </c>
      <c r="K120" s="7" t="s">
        <v>520</v>
      </c>
      <c r="N120" s="7" t="s">
        <v>520</v>
      </c>
    </row>
    <row r="121" spans="1:17" hidden="1" x14ac:dyDescent="0.25">
      <c r="B121" s="7" t="s">
        <v>125</v>
      </c>
      <c r="C121" s="7" t="s">
        <v>17</v>
      </c>
      <c r="O121" s="7" t="s">
        <v>922</v>
      </c>
    </row>
    <row r="122" spans="1:17" hidden="1" x14ac:dyDescent="0.25">
      <c r="A122" s="10" t="s">
        <v>126</v>
      </c>
      <c r="B122" s="10" t="s">
        <v>127</v>
      </c>
      <c r="K122" s="12">
        <v>0</v>
      </c>
      <c r="L122" s="12">
        <v>33.333333333333329</v>
      </c>
      <c r="M122" s="12">
        <v>33.333333333333329</v>
      </c>
      <c r="N122" s="12">
        <v>0</v>
      </c>
      <c r="O122" s="12">
        <v>33.333333333333329</v>
      </c>
      <c r="P122" s="12">
        <v>66.666666666666657</v>
      </c>
    </row>
    <row r="123" spans="1:17" x14ac:dyDescent="0.25">
      <c r="A123" s="9" t="s">
        <v>128</v>
      </c>
      <c r="B123" s="9"/>
    </row>
    <row r="124" spans="1:17" hidden="1" x14ac:dyDescent="0.25">
      <c r="A124" s="7" t="s">
        <v>129</v>
      </c>
      <c r="B124" s="7" t="s">
        <v>130</v>
      </c>
      <c r="C124" s="7" t="s">
        <v>17</v>
      </c>
      <c r="K124" s="10" t="s">
        <v>519</v>
      </c>
      <c r="L124" s="10" t="s">
        <v>521</v>
      </c>
      <c r="M124" s="10" t="s">
        <v>519</v>
      </c>
      <c r="N124" s="10" t="s">
        <v>519</v>
      </c>
      <c r="O124" s="10" t="s">
        <v>519</v>
      </c>
      <c r="P124" s="10" t="s">
        <v>519</v>
      </c>
      <c r="Q124" s="7" t="s">
        <v>17</v>
      </c>
    </row>
    <row r="125" spans="1:17" hidden="1" x14ac:dyDescent="0.25">
      <c r="A125" s="10" t="s">
        <v>131</v>
      </c>
      <c r="B125" s="10" t="s">
        <v>132</v>
      </c>
      <c r="K125" s="10" t="s">
        <v>519</v>
      </c>
      <c r="L125" s="10" t="s">
        <v>521</v>
      </c>
      <c r="M125" s="10" t="s">
        <v>519</v>
      </c>
      <c r="N125" s="10" t="s">
        <v>519</v>
      </c>
      <c r="O125" s="10" t="s">
        <v>519</v>
      </c>
      <c r="P125" s="10" t="s">
        <v>519</v>
      </c>
    </row>
    <row r="126" spans="1:17" hidden="1" x14ac:dyDescent="0.25">
      <c r="A126" s="7" t="s">
        <v>133</v>
      </c>
      <c r="B126" s="7" t="s">
        <v>134</v>
      </c>
      <c r="C126" s="7">
        <f t="shared" ref="C126:C133" si="41">COUNT(K126:P126)</f>
        <v>5</v>
      </c>
      <c r="D126" s="7">
        <f t="shared" ref="D126:D133" si="42">AVERAGE(K126:P126)</f>
        <v>21.8</v>
      </c>
      <c r="E126" s="7">
        <f t="shared" ref="E126:E133" si="43">MAX(K126:P126)</f>
        <v>61</v>
      </c>
      <c r="F126" s="7">
        <f t="shared" ref="F126:F133" si="44">MIN(K126:P126)</f>
        <v>1</v>
      </c>
      <c r="G126" s="7" t="e">
        <f t="shared" ref="G126:G133" si="45">MODE(K126:P126)</f>
        <v>#N/A</v>
      </c>
      <c r="H126" s="7">
        <f t="shared" ref="H126:H133" si="46">MEDIAN(K126:P126)</f>
        <v>19</v>
      </c>
      <c r="I126" s="7">
        <f t="shared" ref="I126:I133" si="47">SUM(K126:P126)</f>
        <v>109</v>
      </c>
      <c r="J126" s="7" t="s">
        <v>135</v>
      </c>
      <c r="K126" s="11">
        <v>1</v>
      </c>
      <c r="L126" s="7" t="s">
        <v>17</v>
      </c>
      <c r="M126" s="11">
        <v>6</v>
      </c>
      <c r="N126" s="11">
        <v>19</v>
      </c>
      <c r="O126" s="11">
        <v>61</v>
      </c>
      <c r="P126" s="11">
        <v>22</v>
      </c>
      <c r="Q126" s="7" t="s">
        <v>17</v>
      </c>
    </row>
    <row r="127" spans="1:17" hidden="1" x14ac:dyDescent="0.25">
      <c r="A127" s="10" t="s">
        <v>136</v>
      </c>
      <c r="B127" s="10" t="s">
        <v>137</v>
      </c>
      <c r="C127" s="10">
        <f t="shared" si="41"/>
        <v>6</v>
      </c>
      <c r="D127" s="10">
        <f t="shared" si="42"/>
        <v>18.166666666666668</v>
      </c>
      <c r="E127" s="10">
        <f t="shared" si="43"/>
        <v>61</v>
      </c>
      <c r="F127" s="10">
        <f t="shared" si="44"/>
        <v>0</v>
      </c>
      <c r="G127" s="10" t="e">
        <f t="shared" si="45"/>
        <v>#N/A</v>
      </c>
      <c r="H127" s="10">
        <f t="shared" si="46"/>
        <v>12.5</v>
      </c>
      <c r="I127" s="10">
        <f t="shared" si="47"/>
        <v>109</v>
      </c>
      <c r="J127" s="7" t="s">
        <v>135</v>
      </c>
      <c r="K127" s="12">
        <v>1</v>
      </c>
      <c r="L127" s="12">
        <v>0</v>
      </c>
      <c r="M127" s="12">
        <v>6</v>
      </c>
      <c r="N127" s="12">
        <v>19</v>
      </c>
      <c r="O127" s="12">
        <v>61</v>
      </c>
      <c r="P127" s="12">
        <v>22</v>
      </c>
    </row>
    <row r="128" spans="1:17" x14ac:dyDescent="0.25">
      <c r="A128" s="7" t="s">
        <v>923</v>
      </c>
      <c r="B128" s="7" t="s">
        <v>924</v>
      </c>
      <c r="C128" s="7">
        <f t="shared" si="41"/>
        <v>5</v>
      </c>
      <c r="D128" s="7">
        <f t="shared" si="42"/>
        <v>23.4</v>
      </c>
      <c r="E128" s="7">
        <f t="shared" si="43"/>
        <v>57</v>
      </c>
      <c r="F128" s="7">
        <f t="shared" si="44"/>
        <v>1</v>
      </c>
      <c r="G128" s="7" t="e">
        <f t="shared" si="45"/>
        <v>#N/A</v>
      </c>
      <c r="H128" s="7">
        <f t="shared" si="46"/>
        <v>18</v>
      </c>
      <c r="I128" s="7">
        <f t="shared" si="47"/>
        <v>117</v>
      </c>
      <c r="J128" s="7" t="s">
        <v>135</v>
      </c>
      <c r="K128" s="11">
        <v>1</v>
      </c>
      <c r="L128" s="7" t="s">
        <v>17</v>
      </c>
      <c r="M128" s="11">
        <v>6</v>
      </c>
      <c r="N128" s="11">
        <v>18</v>
      </c>
      <c r="O128" s="11">
        <v>57</v>
      </c>
      <c r="P128" s="11">
        <v>35</v>
      </c>
      <c r="Q128" s="7" t="s">
        <v>17</v>
      </c>
    </row>
    <row r="129" spans="1:17" x14ac:dyDescent="0.25">
      <c r="A129" s="10" t="s">
        <v>925</v>
      </c>
      <c r="B129" s="10" t="s">
        <v>926</v>
      </c>
      <c r="C129" s="10">
        <f t="shared" si="41"/>
        <v>6</v>
      </c>
      <c r="D129" s="10">
        <f t="shared" si="42"/>
        <v>0</v>
      </c>
      <c r="E129" s="10">
        <f t="shared" si="43"/>
        <v>0</v>
      </c>
      <c r="F129" s="10">
        <f t="shared" si="44"/>
        <v>0</v>
      </c>
      <c r="G129" s="10">
        <f t="shared" si="45"/>
        <v>0</v>
      </c>
      <c r="H129" s="10">
        <f t="shared" si="46"/>
        <v>0</v>
      </c>
      <c r="I129" s="10">
        <f t="shared" si="47"/>
        <v>0</v>
      </c>
      <c r="J129" s="7" t="s">
        <v>41</v>
      </c>
      <c r="K129" s="12">
        <v>0</v>
      </c>
      <c r="L129" s="12">
        <v>0</v>
      </c>
      <c r="M129" s="12">
        <v>0</v>
      </c>
      <c r="N129" s="12">
        <v>0</v>
      </c>
      <c r="O129" s="12">
        <v>0</v>
      </c>
      <c r="P129" s="12">
        <v>0</v>
      </c>
    </row>
    <row r="130" spans="1:17" x14ac:dyDescent="0.25">
      <c r="A130" s="7" t="s">
        <v>927</v>
      </c>
      <c r="B130" s="7" t="s">
        <v>928</v>
      </c>
      <c r="C130" s="7">
        <f t="shared" si="41"/>
        <v>0</v>
      </c>
      <c r="D130" s="7" t="e">
        <f t="shared" si="42"/>
        <v>#DIV/0!</v>
      </c>
      <c r="E130" s="7">
        <f t="shared" si="43"/>
        <v>0</v>
      </c>
      <c r="F130" s="7">
        <f t="shared" si="44"/>
        <v>0</v>
      </c>
      <c r="G130" s="7" t="e">
        <f t="shared" si="45"/>
        <v>#N/A</v>
      </c>
      <c r="H130" s="7" t="e">
        <f t="shared" si="46"/>
        <v>#NUM!</v>
      </c>
      <c r="I130" s="7">
        <f t="shared" si="47"/>
        <v>0</v>
      </c>
      <c r="J130" s="7" t="s">
        <v>929</v>
      </c>
    </row>
    <row r="131" spans="1:17" x14ac:dyDescent="0.25">
      <c r="B131" s="7" t="s">
        <v>69</v>
      </c>
      <c r="C131" s="7">
        <f t="shared" si="41"/>
        <v>0</v>
      </c>
      <c r="D131" s="7" t="e">
        <f t="shared" si="42"/>
        <v>#DIV/0!</v>
      </c>
      <c r="E131" s="7">
        <f t="shared" si="43"/>
        <v>0</v>
      </c>
      <c r="F131" s="7">
        <f t="shared" si="44"/>
        <v>0</v>
      </c>
      <c r="G131" s="7" t="e">
        <f t="shared" si="45"/>
        <v>#N/A</v>
      </c>
      <c r="H131" s="7" t="e">
        <f t="shared" si="46"/>
        <v>#NUM!</v>
      </c>
      <c r="I131" s="7">
        <f t="shared" si="47"/>
        <v>0</v>
      </c>
      <c r="J131" s="7" t="s">
        <v>929</v>
      </c>
    </row>
    <row r="132" spans="1:17" x14ac:dyDescent="0.25">
      <c r="B132" s="7" t="s">
        <v>70</v>
      </c>
      <c r="C132" s="7">
        <f t="shared" si="41"/>
        <v>0</v>
      </c>
      <c r="D132" s="7" t="e">
        <f t="shared" si="42"/>
        <v>#DIV/0!</v>
      </c>
      <c r="E132" s="7">
        <f t="shared" si="43"/>
        <v>0</v>
      </c>
      <c r="F132" s="7">
        <f t="shared" si="44"/>
        <v>0</v>
      </c>
      <c r="G132" s="7" t="e">
        <f t="shared" si="45"/>
        <v>#N/A</v>
      </c>
      <c r="H132" s="7" t="e">
        <f t="shared" si="46"/>
        <v>#NUM!</v>
      </c>
      <c r="I132" s="7">
        <f t="shared" si="47"/>
        <v>0</v>
      </c>
      <c r="J132" s="7" t="s">
        <v>929</v>
      </c>
    </row>
    <row r="133" spans="1:17" x14ac:dyDescent="0.25">
      <c r="B133" s="7" t="s">
        <v>71</v>
      </c>
      <c r="C133" s="7">
        <f t="shared" si="41"/>
        <v>0</v>
      </c>
      <c r="D133" s="7" t="e">
        <f t="shared" si="42"/>
        <v>#DIV/0!</v>
      </c>
      <c r="E133" s="7">
        <f t="shared" si="43"/>
        <v>0</v>
      </c>
      <c r="F133" s="7">
        <f t="shared" si="44"/>
        <v>0</v>
      </c>
      <c r="G133" s="7" t="e">
        <f t="shared" si="45"/>
        <v>#N/A</v>
      </c>
      <c r="H133" s="7" t="e">
        <f t="shared" si="46"/>
        <v>#NUM!</v>
      </c>
      <c r="I133" s="7">
        <f t="shared" si="47"/>
        <v>0</v>
      </c>
      <c r="J133" s="7" t="s">
        <v>929</v>
      </c>
    </row>
    <row r="134" spans="1:17" x14ac:dyDescent="0.25">
      <c r="A134" s="9" t="s">
        <v>138</v>
      </c>
      <c r="B134" s="9"/>
    </row>
    <row r="135" spans="1:17" x14ac:dyDescent="0.25">
      <c r="A135" s="9" t="s">
        <v>139</v>
      </c>
      <c r="B135" s="9"/>
    </row>
    <row r="136" spans="1:17" hidden="1" x14ac:dyDescent="0.25">
      <c r="A136" s="7" t="s">
        <v>140</v>
      </c>
      <c r="B136" s="7" t="s">
        <v>141</v>
      </c>
      <c r="C136" s="7" t="s">
        <v>17</v>
      </c>
      <c r="K136" s="10" t="s">
        <v>521</v>
      </c>
      <c r="L136" s="10" t="s">
        <v>519</v>
      </c>
      <c r="M136" s="10" t="s">
        <v>521</v>
      </c>
      <c r="N136" s="10" t="s">
        <v>519</v>
      </c>
      <c r="O136" s="10" t="s">
        <v>519</v>
      </c>
      <c r="P136" s="10" t="s">
        <v>519</v>
      </c>
      <c r="Q136" s="7" t="s">
        <v>17</v>
      </c>
    </row>
    <row r="137" spans="1:17" hidden="1" x14ac:dyDescent="0.25">
      <c r="A137" s="10" t="s">
        <v>142</v>
      </c>
      <c r="B137" s="10" t="s">
        <v>143</v>
      </c>
      <c r="K137" s="10" t="s">
        <v>521</v>
      </c>
      <c r="L137" s="10" t="s">
        <v>519</v>
      </c>
      <c r="M137" s="10" t="s">
        <v>521</v>
      </c>
      <c r="N137" s="10" t="s">
        <v>519</v>
      </c>
      <c r="O137" s="10" t="s">
        <v>519</v>
      </c>
      <c r="P137" s="10" t="s">
        <v>519</v>
      </c>
    </row>
    <row r="138" spans="1:17" hidden="1" x14ac:dyDescent="0.25">
      <c r="A138" s="7" t="s">
        <v>145</v>
      </c>
      <c r="B138" s="7" t="s">
        <v>146</v>
      </c>
      <c r="C138" s="7" t="s">
        <v>17</v>
      </c>
      <c r="K138" s="7" t="s">
        <v>17</v>
      </c>
      <c r="L138" s="7" t="s">
        <v>17</v>
      </c>
      <c r="M138" s="7" t="s">
        <v>17</v>
      </c>
      <c r="N138" s="7" t="s">
        <v>17</v>
      </c>
      <c r="O138" s="7" t="s">
        <v>17</v>
      </c>
      <c r="P138" s="7" t="s">
        <v>17</v>
      </c>
      <c r="Q138" s="7" t="s">
        <v>17</v>
      </c>
    </row>
    <row r="139" spans="1:17" hidden="1" x14ac:dyDescent="0.25">
      <c r="B139" s="7" t="s">
        <v>147</v>
      </c>
      <c r="C139" s="7" t="s">
        <v>17</v>
      </c>
      <c r="K139" s="7" t="s">
        <v>520</v>
      </c>
    </row>
    <row r="140" spans="1:17" hidden="1" x14ac:dyDescent="0.25">
      <c r="B140" s="7" t="s">
        <v>148</v>
      </c>
      <c r="C140" s="7" t="s">
        <v>17</v>
      </c>
      <c r="L140" s="7" t="s">
        <v>520</v>
      </c>
      <c r="M140" s="7" t="s">
        <v>520</v>
      </c>
      <c r="N140" s="7" t="s">
        <v>520</v>
      </c>
      <c r="O140" s="7" t="s">
        <v>520</v>
      </c>
    </row>
    <row r="141" spans="1:17" hidden="1" x14ac:dyDescent="0.25">
      <c r="B141" s="7" t="s">
        <v>149</v>
      </c>
      <c r="C141" s="7" t="s">
        <v>17</v>
      </c>
      <c r="P141" s="7" t="s">
        <v>520</v>
      </c>
    </row>
    <row r="142" spans="1:17" hidden="1" x14ac:dyDescent="0.25">
      <c r="B142" s="7" t="s">
        <v>150</v>
      </c>
      <c r="C142" s="7" t="s">
        <v>17</v>
      </c>
    </row>
    <row r="143" spans="1:17" hidden="1" x14ac:dyDescent="0.25">
      <c r="A143" s="10" t="s">
        <v>151</v>
      </c>
      <c r="B143" s="10" t="s">
        <v>152</v>
      </c>
      <c r="K143" s="10" t="s">
        <v>607</v>
      </c>
      <c r="L143" s="10" t="s">
        <v>526</v>
      </c>
      <c r="M143" s="10" t="s">
        <v>526</v>
      </c>
      <c r="N143" s="10" t="s">
        <v>526</v>
      </c>
      <c r="O143" s="10" t="s">
        <v>526</v>
      </c>
      <c r="P143" s="10" t="s">
        <v>578</v>
      </c>
    </row>
    <row r="144" spans="1:17" x14ac:dyDescent="0.25">
      <c r="A144" s="9" t="s">
        <v>153</v>
      </c>
      <c r="B144" s="9"/>
    </row>
    <row r="145" spans="1:17" hidden="1" x14ac:dyDescent="0.25">
      <c r="A145" s="7" t="s">
        <v>154</v>
      </c>
      <c r="B145" s="7" t="s">
        <v>155</v>
      </c>
      <c r="C145" s="7" t="s">
        <v>17</v>
      </c>
      <c r="K145" s="7" t="s">
        <v>17</v>
      </c>
      <c r="L145" s="7" t="s">
        <v>17</v>
      </c>
      <c r="M145" s="7" t="s">
        <v>17</v>
      </c>
      <c r="N145" s="7" t="s">
        <v>17</v>
      </c>
      <c r="O145" s="7" t="s">
        <v>17</v>
      </c>
      <c r="P145" s="7" t="s">
        <v>17</v>
      </c>
      <c r="Q145" s="7" t="s">
        <v>17</v>
      </c>
    </row>
    <row r="146" spans="1:17" hidden="1" x14ac:dyDescent="0.25">
      <c r="B146" s="7" t="s">
        <v>156</v>
      </c>
      <c r="C146" s="7" t="s">
        <v>17</v>
      </c>
      <c r="M146" s="7" t="s">
        <v>520</v>
      </c>
      <c r="N146" s="7" t="s">
        <v>520</v>
      </c>
      <c r="O146" s="7" t="s">
        <v>520</v>
      </c>
      <c r="P146" s="7" t="s">
        <v>520</v>
      </c>
    </row>
    <row r="147" spans="1:17" hidden="1" x14ac:dyDescent="0.25">
      <c r="B147" s="7" t="s">
        <v>157</v>
      </c>
      <c r="C147" s="7" t="s">
        <v>17</v>
      </c>
      <c r="K147" s="7" t="s">
        <v>520</v>
      </c>
      <c r="L147" s="7" t="s">
        <v>520</v>
      </c>
      <c r="M147" s="7" t="s">
        <v>520</v>
      </c>
      <c r="O147" s="7" t="s">
        <v>520</v>
      </c>
      <c r="P147" s="7" t="s">
        <v>520</v>
      </c>
    </row>
    <row r="148" spans="1:17" hidden="1" x14ac:dyDescent="0.25">
      <c r="B148" s="7" t="s">
        <v>158</v>
      </c>
      <c r="C148" s="7" t="s">
        <v>17</v>
      </c>
      <c r="K148" s="7" t="s">
        <v>520</v>
      </c>
      <c r="L148" s="7" t="s">
        <v>520</v>
      </c>
      <c r="M148" s="7" t="s">
        <v>520</v>
      </c>
      <c r="N148" s="7" t="s">
        <v>520</v>
      </c>
      <c r="O148" s="7" t="s">
        <v>520</v>
      </c>
      <c r="P148" s="7" t="s">
        <v>520</v>
      </c>
    </row>
    <row r="149" spans="1:17" hidden="1" x14ac:dyDescent="0.25">
      <c r="B149" s="7" t="s">
        <v>159</v>
      </c>
      <c r="C149" s="7" t="s">
        <v>17</v>
      </c>
      <c r="N149" s="7" t="s">
        <v>520</v>
      </c>
      <c r="O149" s="7" t="s">
        <v>520</v>
      </c>
      <c r="P149" s="7" t="s">
        <v>520</v>
      </c>
    </row>
    <row r="150" spans="1:17" hidden="1" x14ac:dyDescent="0.25">
      <c r="B150" s="7" t="s">
        <v>160</v>
      </c>
      <c r="C150" s="7" t="s">
        <v>17</v>
      </c>
      <c r="P150" s="7" t="s">
        <v>520</v>
      </c>
    </row>
    <row r="151" spans="1:17" hidden="1" x14ac:dyDescent="0.25">
      <c r="B151" s="7" t="s">
        <v>161</v>
      </c>
      <c r="C151" s="7" t="s">
        <v>17</v>
      </c>
      <c r="N151" s="7" t="s">
        <v>520</v>
      </c>
      <c r="O151" s="7" t="s">
        <v>520</v>
      </c>
    </row>
    <row r="152" spans="1:17" hidden="1" x14ac:dyDescent="0.25">
      <c r="B152" s="7" t="s">
        <v>162</v>
      </c>
      <c r="C152" s="7" t="s">
        <v>17</v>
      </c>
      <c r="K152" s="7" t="s">
        <v>520</v>
      </c>
      <c r="L152" s="7" t="s">
        <v>520</v>
      </c>
      <c r="M152" s="7" t="s">
        <v>520</v>
      </c>
      <c r="N152" s="7" t="s">
        <v>520</v>
      </c>
      <c r="O152" s="7" t="s">
        <v>520</v>
      </c>
      <c r="P152" s="7" t="s">
        <v>520</v>
      </c>
    </row>
    <row r="153" spans="1:17" hidden="1" x14ac:dyDescent="0.25">
      <c r="B153" s="7" t="s">
        <v>163</v>
      </c>
      <c r="C153" s="7" t="s">
        <v>17</v>
      </c>
      <c r="K153" s="7" t="s">
        <v>520</v>
      </c>
      <c r="L153" s="7" t="s">
        <v>520</v>
      </c>
      <c r="M153" s="7" t="s">
        <v>520</v>
      </c>
      <c r="O153" s="7" t="s">
        <v>520</v>
      </c>
      <c r="P153" s="7" t="s">
        <v>520</v>
      </c>
    </row>
    <row r="154" spans="1:17" hidden="1" x14ac:dyDescent="0.25">
      <c r="B154" s="7" t="s">
        <v>125</v>
      </c>
      <c r="C154" s="7" t="s">
        <v>17</v>
      </c>
      <c r="K154" s="7" t="s">
        <v>930</v>
      </c>
    </row>
    <row r="155" spans="1:17" hidden="1" x14ac:dyDescent="0.25">
      <c r="A155" s="10" t="s">
        <v>164</v>
      </c>
      <c r="B155" s="10" t="s">
        <v>165</v>
      </c>
    </row>
    <row r="156" spans="1:17" x14ac:dyDescent="0.25">
      <c r="A156" s="7" t="s">
        <v>931</v>
      </c>
      <c r="B156" s="7" t="s">
        <v>932</v>
      </c>
      <c r="C156" s="7" t="s">
        <v>17</v>
      </c>
      <c r="K156" s="7" t="s">
        <v>17</v>
      </c>
      <c r="L156" s="7" t="s">
        <v>17</v>
      </c>
      <c r="M156" s="7" t="s">
        <v>17</v>
      </c>
      <c r="N156" s="7" t="s">
        <v>17</v>
      </c>
      <c r="O156" s="7" t="s">
        <v>17</v>
      </c>
      <c r="P156" s="7" t="s">
        <v>17</v>
      </c>
      <c r="Q156" s="7" t="s">
        <v>17</v>
      </c>
    </row>
    <row r="157" spans="1:17" x14ac:dyDescent="0.25">
      <c r="B157" s="7" t="s">
        <v>933</v>
      </c>
      <c r="C157" s="7" t="s">
        <v>17</v>
      </c>
      <c r="K157" s="7" t="s">
        <v>520</v>
      </c>
      <c r="L157" s="7" t="s">
        <v>520</v>
      </c>
      <c r="M157" s="7" t="s">
        <v>520</v>
      </c>
      <c r="N157" s="7" t="s">
        <v>520</v>
      </c>
      <c r="O157" s="7" t="s">
        <v>520</v>
      </c>
    </row>
    <row r="158" spans="1:17" x14ac:dyDescent="0.25">
      <c r="B158" s="7" t="s">
        <v>934</v>
      </c>
      <c r="C158" s="7" t="s">
        <v>17</v>
      </c>
    </row>
    <row r="159" spans="1:17" x14ac:dyDescent="0.25">
      <c r="B159" s="7" t="s">
        <v>935</v>
      </c>
      <c r="C159" s="7" t="s">
        <v>17</v>
      </c>
      <c r="P159" s="7" t="s">
        <v>520</v>
      </c>
    </row>
    <row r="160" spans="1:17" x14ac:dyDescent="0.25">
      <c r="B160" s="7" t="s">
        <v>936</v>
      </c>
      <c r="C160" s="7" t="s">
        <v>17</v>
      </c>
    </row>
    <row r="161" spans="1:17" x14ac:dyDescent="0.25">
      <c r="A161" s="10" t="s">
        <v>937</v>
      </c>
      <c r="B161" s="10" t="s">
        <v>938</v>
      </c>
      <c r="K161" s="10" t="s">
        <v>940</v>
      </c>
      <c r="L161" s="10" t="s">
        <v>940</v>
      </c>
      <c r="M161" s="10" t="s">
        <v>940</v>
      </c>
      <c r="N161" s="10" t="s">
        <v>940</v>
      </c>
      <c r="O161" s="10" t="s">
        <v>940</v>
      </c>
      <c r="P161" s="10" t="s">
        <v>939</v>
      </c>
    </row>
    <row r="162" spans="1:17" x14ac:dyDescent="0.25">
      <c r="A162" s="9" t="s">
        <v>167</v>
      </c>
      <c r="B162" s="9"/>
    </row>
    <row r="163" spans="1:17" hidden="1" x14ac:dyDescent="0.25">
      <c r="A163" s="7" t="s">
        <v>168</v>
      </c>
      <c r="B163" s="7" t="s">
        <v>169</v>
      </c>
      <c r="C163" s="7" t="s">
        <v>17</v>
      </c>
      <c r="K163" s="10" t="s">
        <v>519</v>
      </c>
      <c r="L163" s="10" t="s">
        <v>519</v>
      </c>
      <c r="M163" s="10" t="s">
        <v>519</v>
      </c>
      <c r="N163" s="10" t="s">
        <v>521</v>
      </c>
      <c r="O163" s="10" t="s">
        <v>519</v>
      </c>
      <c r="P163" s="10" t="s">
        <v>519</v>
      </c>
      <c r="Q163" s="7" t="s">
        <v>17</v>
      </c>
    </row>
    <row r="164" spans="1:17" hidden="1" x14ac:dyDescent="0.25">
      <c r="A164" s="10" t="s">
        <v>170</v>
      </c>
      <c r="B164" s="10" t="s">
        <v>171</v>
      </c>
      <c r="K164" s="10" t="s">
        <v>519</v>
      </c>
      <c r="L164" s="10" t="s">
        <v>519</v>
      </c>
      <c r="M164" s="10" t="s">
        <v>519</v>
      </c>
      <c r="N164" s="10" t="s">
        <v>521</v>
      </c>
      <c r="O164" s="10" t="s">
        <v>519</v>
      </c>
      <c r="P164" s="10" t="s">
        <v>519</v>
      </c>
    </row>
    <row r="165" spans="1:17" x14ac:dyDescent="0.25">
      <c r="A165" s="7" t="s">
        <v>941</v>
      </c>
      <c r="B165" s="7" t="s">
        <v>942</v>
      </c>
      <c r="C165" s="7" t="s">
        <v>17</v>
      </c>
      <c r="K165" s="10" t="s">
        <v>519</v>
      </c>
      <c r="L165" s="10" t="s">
        <v>519</v>
      </c>
      <c r="M165" s="10" t="s">
        <v>521</v>
      </c>
      <c r="N165" s="10" t="s">
        <v>519</v>
      </c>
      <c r="O165" s="10" t="s">
        <v>519</v>
      </c>
      <c r="P165" s="10" t="s">
        <v>521</v>
      </c>
      <c r="Q165" s="7" t="s">
        <v>17</v>
      </c>
    </row>
    <row r="166" spans="1:17" x14ac:dyDescent="0.25">
      <c r="A166" s="10" t="s">
        <v>943</v>
      </c>
      <c r="B166" s="10" t="s">
        <v>944</v>
      </c>
      <c r="K166" s="10" t="s">
        <v>519</v>
      </c>
      <c r="L166" s="10" t="s">
        <v>519</v>
      </c>
      <c r="M166" s="10" t="s">
        <v>521</v>
      </c>
      <c r="N166" s="10" t="s">
        <v>519</v>
      </c>
      <c r="O166" s="10" t="s">
        <v>519</v>
      </c>
      <c r="P166" s="10" t="s">
        <v>521</v>
      </c>
    </row>
    <row r="167" spans="1:17" hidden="1" x14ac:dyDescent="0.25">
      <c r="A167" s="7" t="s">
        <v>172</v>
      </c>
      <c r="B167" s="7" t="s">
        <v>173</v>
      </c>
      <c r="C167" s="7" t="s">
        <v>17</v>
      </c>
      <c r="K167" s="7" t="s">
        <v>17</v>
      </c>
      <c r="L167" s="7" t="s">
        <v>17</v>
      </c>
      <c r="M167" s="7" t="s">
        <v>17</v>
      </c>
      <c r="N167" s="7" t="s">
        <v>17</v>
      </c>
      <c r="O167" s="7" t="s">
        <v>17</v>
      </c>
      <c r="P167" s="7" t="s">
        <v>17</v>
      </c>
      <c r="Q167" s="7" t="s">
        <v>17</v>
      </c>
    </row>
    <row r="168" spans="1:17" hidden="1" x14ac:dyDescent="0.25">
      <c r="B168" s="7" t="s">
        <v>174</v>
      </c>
      <c r="C168" s="7" t="s">
        <v>17</v>
      </c>
      <c r="K168" s="7" t="s">
        <v>520</v>
      </c>
      <c r="L168" s="7" t="s">
        <v>520</v>
      </c>
      <c r="M168" s="7" t="s">
        <v>520</v>
      </c>
      <c r="N168" s="7" t="s">
        <v>520</v>
      </c>
      <c r="O168" s="7" t="s">
        <v>520</v>
      </c>
      <c r="P168" s="7" t="s">
        <v>520</v>
      </c>
    </row>
    <row r="169" spans="1:17" hidden="1" x14ac:dyDescent="0.25">
      <c r="B169" s="7" t="s">
        <v>175</v>
      </c>
      <c r="C169" s="7" t="s">
        <v>17</v>
      </c>
      <c r="K169" s="7" t="s">
        <v>520</v>
      </c>
      <c r="L169" s="7" t="s">
        <v>520</v>
      </c>
      <c r="M169" s="7" t="s">
        <v>520</v>
      </c>
      <c r="N169" s="7" t="s">
        <v>520</v>
      </c>
      <c r="O169" s="7" t="s">
        <v>520</v>
      </c>
      <c r="P169" s="7" t="s">
        <v>520</v>
      </c>
    </row>
    <row r="170" spans="1:17" hidden="1" x14ac:dyDescent="0.25">
      <c r="B170" s="7" t="s">
        <v>176</v>
      </c>
      <c r="C170" s="7" t="s">
        <v>17</v>
      </c>
      <c r="K170" s="7" t="s">
        <v>520</v>
      </c>
      <c r="L170" s="7" t="s">
        <v>520</v>
      </c>
      <c r="N170" s="7" t="s">
        <v>520</v>
      </c>
      <c r="O170" s="7" t="s">
        <v>520</v>
      </c>
      <c r="P170" s="7" t="s">
        <v>520</v>
      </c>
    </row>
    <row r="171" spans="1:17" hidden="1" x14ac:dyDescent="0.25">
      <c r="B171" s="7" t="s">
        <v>177</v>
      </c>
      <c r="C171" s="7" t="s">
        <v>17</v>
      </c>
      <c r="P171" s="7" t="s">
        <v>520</v>
      </c>
    </row>
    <row r="172" spans="1:17" hidden="1" x14ac:dyDescent="0.25">
      <c r="B172" s="7" t="s">
        <v>178</v>
      </c>
      <c r="C172" s="7" t="s">
        <v>17</v>
      </c>
      <c r="L172" s="7" t="s">
        <v>520</v>
      </c>
      <c r="N172" s="7" t="s">
        <v>520</v>
      </c>
      <c r="O172" s="7" t="s">
        <v>520</v>
      </c>
      <c r="P172" s="7" t="s">
        <v>520</v>
      </c>
    </row>
    <row r="173" spans="1:17" hidden="1" x14ac:dyDescent="0.25">
      <c r="B173" s="7" t="s">
        <v>179</v>
      </c>
      <c r="C173" s="7" t="s">
        <v>17</v>
      </c>
      <c r="K173" s="7" t="s">
        <v>520</v>
      </c>
      <c r="M173" s="7" t="s">
        <v>520</v>
      </c>
      <c r="O173" s="7" t="s">
        <v>520</v>
      </c>
      <c r="P173" s="7" t="s">
        <v>520</v>
      </c>
    </row>
    <row r="174" spans="1:17" hidden="1" x14ac:dyDescent="0.25">
      <c r="B174" s="7" t="s">
        <v>180</v>
      </c>
      <c r="C174" s="7" t="s">
        <v>17</v>
      </c>
      <c r="K174" s="7" t="s">
        <v>520</v>
      </c>
      <c r="L174" s="7" t="s">
        <v>520</v>
      </c>
      <c r="M174" s="7" t="s">
        <v>520</v>
      </c>
      <c r="N174" s="7" t="s">
        <v>520</v>
      </c>
      <c r="P174" s="7" t="s">
        <v>520</v>
      </c>
    </row>
    <row r="175" spans="1:17" hidden="1" x14ac:dyDescent="0.25">
      <c r="B175" s="7" t="s">
        <v>181</v>
      </c>
      <c r="C175" s="7" t="s">
        <v>17</v>
      </c>
      <c r="K175" s="7" t="s">
        <v>520</v>
      </c>
      <c r="L175" s="7" t="s">
        <v>520</v>
      </c>
      <c r="M175" s="7" t="s">
        <v>520</v>
      </c>
      <c r="P175" s="7" t="s">
        <v>520</v>
      </c>
    </row>
    <row r="176" spans="1:17" hidden="1" x14ac:dyDescent="0.25">
      <c r="B176" s="7" t="s">
        <v>182</v>
      </c>
      <c r="C176" s="7" t="s">
        <v>17</v>
      </c>
      <c r="K176" s="7" t="s">
        <v>520</v>
      </c>
      <c r="L176" s="7" t="s">
        <v>520</v>
      </c>
      <c r="O176" s="7" t="s">
        <v>520</v>
      </c>
      <c r="P176" s="7" t="s">
        <v>520</v>
      </c>
    </row>
    <row r="177" spans="1:17" hidden="1" x14ac:dyDescent="0.25">
      <c r="B177" s="7" t="s">
        <v>183</v>
      </c>
      <c r="C177" s="7" t="s">
        <v>17</v>
      </c>
      <c r="K177" s="7" t="s">
        <v>520</v>
      </c>
      <c r="L177" s="7" t="s">
        <v>520</v>
      </c>
      <c r="P177" s="7" t="s">
        <v>520</v>
      </c>
    </row>
    <row r="178" spans="1:17" hidden="1" x14ac:dyDescent="0.25">
      <c r="B178" s="7" t="s">
        <v>184</v>
      </c>
      <c r="C178" s="7" t="s">
        <v>17</v>
      </c>
      <c r="K178" s="7" t="s">
        <v>520</v>
      </c>
      <c r="L178" s="7" t="s">
        <v>520</v>
      </c>
      <c r="M178" s="7" t="s">
        <v>520</v>
      </c>
      <c r="N178" s="7" t="s">
        <v>520</v>
      </c>
      <c r="O178" s="7" t="s">
        <v>520</v>
      </c>
      <c r="P178" s="7" t="s">
        <v>520</v>
      </c>
    </row>
    <row r="179" spans="1:17" hidden="1" x14ac:dyDescent="0.25">
      <c r="B179" s="7" t="s">
        <v>125</v>
      </c>
      <c r="C179" s="7" t="s">
        <v>17</v>
      </c>
      <c r="N179" s="7" t="s">
        <v>945</v>
      </c>
      <c r="O179" s="7" t="s">
        <v>946</v>
      </c>
    </row>
    <row r="180" spans="1:17" hidden="1" x14ac:dyDescent="0.25">
      <c r="A180" s="10" t="s">
        <v>947</v>
      </c>
      <c r="B180" s="10" t="s">
        <v>948</v>
      </c>
    </row>
    <row r="181" spans="1:17" hidden="1" x14ac:dyDescent="0.25">
      <c r="A181" s="10" t="s">
        <v>185</v>
      </c>
      <c r="B181" s="10" t="s">
        <v>186</v>
      </c>
    </row>
    <row r="182" spans="1:17" hidden="1" x14ac:dyDescent="0.25">
      <c r="A182" s="7" t="s">
        <v>187</v>
      </c>
      <c r="B182" s="7" t="s">
        <v>188</v>
      </c>
      <c r="C182" s="7" t="s">
        <v>17</v>
      </c>
      <c r="K182" s="7" t="s">
        <v>17</v>
      </c>
      <c r="L182" s="7" t="s">
        <v>17</v>
      </c>
      <c r="M182" s="7" t="s">
        <v>17</v>
      </c>
      <c r="N182" s="7" t="s">
        <v>17</v>
      </c>
      <c r="O182" s="7" t="s">
        <v>17</v>
      </c>
      <c r="P182" s="7" t="s">
        <v>17</v>
      </c>
      <c r="Q182" s="7" t="s">
        <v>17</v>
      </c>
    </row>
    <row r="183" spans="1:17" hidden="1" x14ac:dyDescent="0.25">
      <c r="B183" s="7" t="s">
        <v>189</v>
      </c>
      <c r="C183" s="7" t="s">
        <v>17</v>
      </c>
      <c r="K183" s="7" t="s">
        <v>520</v>
      </c>
      <c r="L183" s="7" t="s">
        <v>520</v>
      </c>
      <c r="M183" s="7" t="s">
        <v>520</v>
      </c>
      <c r="N183" s="7" t="s">
        <v>520</v>
      </c>
      <c r="O183" s="7" t="s">
        <v>520</v>
      </c>
      <c r="P183" s="7" t="s">
        <v>520</v>
      </c>
    </row>
    <row r="184" spans="1:17" hidden="1" x14ac:dyDescent="0.25">
      <c r="B184" s="7" t="s">
        <v>190</v>
      </c>
      <c r="C184" s="7" t="s">
        <v>17</v>
      </c>
      <c r="K184" s="7" t="s">
        <v>520</v>
      </c>
      <c r="L184" s="7" t="s">
        <v>520</v>
      </c>
      <c r="M184" s="7" t="s">
        <v>520</v>
      </c>
      <c r="P184" s="7" t="s">
        <v>520</v>
      </c>
    </row>
    <row r="185" spans="1:17" hidden="1" x14ac:dyDescent="0.25">
      <c r="B185" s="7" t="s">
        <v>191</v>
      </c>
      <c r="C185" s="7" t="s">
        <v>17</v>
      </c>
      <c r="M185" s="7" t="s">
        <v>520</v>
      </c>
      <c r="O185" s="7" t="s">
        <v>520</v>
      </c>
      <c r="P185" s="7" t="s">
        <v>520</v>
      </c>
    </row>
    <row r="186" spans="1:17" hidden="1" x14ac:dyDescent="0.25">
      <c r="B186" s="7" t="s">
        <v>192</v>
      </c>
      <c r="C186" s="7" t="s">
        <v>17</v>
      </c>
    </row>
    <row r="187" spans="1:17" hidden="1" x14ac:dyDescent="0.25">
      <c r="A187" s="10" t="s">
        <v>193</v>
      </c>
      <c r="B187" s="10" t="s">
        <v>194</v>
      </c>
    </row>
    <row r="188" spans="1:17" x14ac:dyDescent="0.25">
      <c r="A188" s="7" t="s">
        <v>949</v>
      </c>
      <c r="B188" s="7" t="s">
        <v>950</v>
      </c>
      <c r="C188" s="7" t="s">
        <v>17</v>
      </c>
      <c r="K188" s="7" t="s">
        <v>17</v>
      </c>
      <c r="L188" s="7" t="s">
        <v>17</v>
      </c>
      <c r="M188" s="7" t="s">
        <v>17</v>
      </c>
      <c r="N188" s="7" t="s">
        <v>17</v>
      </c>
      <c r="O188" s="7" t="s">
        <v>17</v>
      </c>
      <c r="P188" s="7" t="s">
        <v>17</v>
      </c>
      <c r="Q188" s="7" t="s">
        <v>17</v>
      </c>
    </row>
    <row r="189" spans="1:17" x14ac:dyDescent="0.25">
      <c r="B189" s="7" t="s">
        <v>951</v>
      </c>
      <c r="C189" s="7" t="s">
        <v>17</v>
      </c>
      <c r="K189" s="7" t="s">
        <v>520</v>
      </c>
      <c r="M189" s="7" t="s">
        <v>520</v>
      </c>
      <c r="O189" s="7" t="s">
        <v>520</v>
      </c>
      <c r="P189" s="7" t="s">
        <v>520</v>
      </c>
    </row>
    <row r="190" spans="1:17" x14ac:dyDescent="0.25">
      <c r="B190" s="7" t="s">
        <v>952</v>
      </c>
      <c r="C190" s="7" t="s">
        <v>17</v>
      </c>
      <c r="K190" s="7" t="s">
        <v>520</v>
      </c>
      <c r="L190" s="7" t="s">
        <v>520</v>
      </c>
      <c r="M190" s="7" t="s">
        <v>520</v>
      </c>
      <c r="N190" s="7" t="s">
        <v>520</v>
      </c>
      <c r="O190" s="7" t="s">
        <v>520</v>
      </c>
      <c r="P190" s="7" t="s">
        <v>520</v>
      </c>
    </row>
    <row r="191" spans="1:17" x14ac:dyDescent="0.25">
      <c r="B191" s="7" t="s">
        <v>953</v>
      </c>
      <c r="C191" s="7" t="s">
        <v>17</v>
      </c>
      <c r="K191" s="7" t="s">
        <v>520</v>
      </c>
      <c r="L191" s="7" t="s">
        <v>520</v>
      </c>
      <c r="M191" s="7" t="s">
        <v>520</v>
      </c>
      <c r="N191" s="7" t="s">
        <v>520</v>
      </c>
      <c r="O191" s="7" t="s">
        <v>520</v>
      </c>
      <c r="P191" s="7" t="s">
        <v>520</v>
      </c>
    </row>
    <row r="192" spans="1:17" x14ac:dyDescent="0.25">
      <c r="A192" s="10" t="s">
        <v>954</v>
      </c>
      <c r="B192" s="10" t="s">
        <v>955</v>
      </c>
      <c r="K192" s="12">
        <v>100</v>
      </c>
      <c r="L192" s="12">
        <v>66.666666666666657</v>
      </c>
      <c r="M192" s="12">
        <v>100</v>
      </c>
      <c r="N192" s="12">
        <v>66.666666666666657</v>
      </c>
      <c r="O192" s="12">
        <v>100</v>
      </c>
      <c r="P192" s="12">
        <v>100</v>
      </c>
    </row>
    <row r="193" spans="1:17" x14ac:dyDescent="0.25">
      <c r="A193" s="9" t="s">
        <v>195</v>
      </c>
      <c r="B193" s="9"/>
    </row>
    <row r="194" spans="1:17" hidden="1" x14ac:dyDescent="0.25">
      <c r="A194" s="7" t="s">
        <v>196</v>
      </c>
      <c r="B194" s="7" t="s">
        <v>197</v>
      </c>
      <c r="C194" s="7" t="s">
        <v>17</v>
      </c>
      <c r="K194" s="7" t="s">
        <v>17</v>
      </c>
      <c r="L194" s="7" t="s">
        <v>17</v>
      </c>
      <c r="M194" s="7" t="s">
        <v>17</v>
      </c>
      <c r="N194" s="7" t="s">
        <v>17</v>
      </c>
      <c r="O194" s="7" t="s">
        <v>17</v>
      </c>
      <c r="P194" s="7" t="s">
        <v>17</v>
      </c>
      <c r="Q194" s="7" t="s">
        <v>17</v>
      </c>
    </row>
    <row r="195" spans="1:17" hidden="1" x14ac:dyDescent="0.25">
      <c r="B195" s="7" t="s">
        <v>198</v>
      </c>
      <c r="C195" s="7" t="s">
        <v>17</v>
      </c>
      <c r="K195" s="7" t="s">
        <v>520</v>
      </c>
      <c r="L195" s="7" t="s">
        <v>520</v>
      </c>
      <c r="M195" s="7" t="s">
        <v>520</v>
      </c>
      <c r="N195" s="7" t="s">
        <v>520</v>
      </c>
      <c r="O195" s="7" t="s">
        <v>520</v>
      </c>
    </row>
    <row r="196" spans="1:17" hidden="1" x14ac:dyDescent="0.25">
      <c r="B196" s="7" t="s">
        <v>199</v>
      </c>
      <c r="C196" s="7" t="s">
        <v>17</v>
      </c>
      <c r="K196" s="7" t="s">
        <v>520</v>
      </c>
      <c r="L196" s="7" t="s">
        <v>520</v>
      </c>
      <c r="M196" s="7" t="s">
        <v>520</v>
      </c>
      <c r="N196" s="7" t="s">
        <v>520</v>
      </c>
      <c r="O196" s="7" t="s">
        <v>520</v>
      </c>
      <c r="P196" s="7" t="s">
        <v>520</v>
      </c>
    </row>
    <row r="197" spans="1:17" hidden="1" x14ac:dyDescent="0.25">
      <c r="B197" s="7" t="s">
        <v>200</v>
      </c>
      <c r="C197" s="7" t="s">
        <v>17</v>
      </c>
      <c r="K197" s="7" t="s">
        <v>520</v>
      </c>
      <c r="L197" s="7" t="s">
        <v>520</v>
      </c>
      <c r="M197" s="7" t="s">
        <v>520</v>
      </c>
      <c r="N197" s="7" t="s">
        <v>520</v>
      </c>
      <c r="O197" s="7" t="s">
        <v>520</v>
      </c>
      <c r="P197" s="7" t="s">
        <v>520</v>
      </c>
    </row>
    <row r="198" spans="1:17" hidden="1" x14ac:dyDescent="0.25">
      <c r="B198" s="7" t="s">
        <v>201</v>
      </c>
      <c r="C198" s="7" t="s">
        <v>17</v>
      </c>
      <c r="K198" s="7" t="s">
        <v>520</v>
      </c>
      <c r="L198" s="7" t="s">
        <v>520</v>
      </c>
      <c r="M198" s="7" t="s">
        <v>520</v>
      </c>
      <c r="N198" s="7" t="s">
        <v>520</v>
      </c>
      <c r="P198" s="7" t="s">
        <v>520</v>
      </c>
    </row>
    <row r="199" spans="1:17" hidden="1" x14ac:dyDescent="0.25">
      <c r="B199" s="7" t="s">
        <v>202</v>
      </c>
      <c r="C199" s="7" t="s">
        <v>17</v>
      </c>
      <c r="K199" s="7" t="s">
        <v>520</v>
      </c>
      <c r="L199" s="7" t="s">
        <v>520</v>
      </c>
      <c r="M199" s="7" t="s">
        <v>520</v>
      </c>
    </row>
    <row r="200" spans="1:17" hidden="1" x14ac:dyDescent="0.25">
      <c r="B200" s="7" t="s">
        <v>203</v>
      </c>
      <c r="C200" s="7" t="s">
        <v>17</v>
      </c>
    </row>
    <row r="201" spans="1:17" hidden="1" x14ac:dyDescent="0.25">
      <c r="B201" s="7" t="s">
        <v>125</v>
      </c>
      <c r="C201" s="7" t="s">
        <v>17</v>
      </c>
    </row>
    <row r="202" spans="1:17" hidden="1" x14ac:dyDescent="0.25">
      <c r="A202" s="10" t="s">
        <v>204</v>
      </c>
      <c r="B202" s="10" t="s">
        <v>205</v>
      </c>
    </row>
    <row r="203" spans="1:17" hidden="1" x14ac:dyDescent="0.25">
      <c r="A203" s="7" t="s">
        <v>206</v>
      </c>
      <c r="B203" s="7" t="s">
        <v>207</v>
      </c>
      <c r="C203" s="7" t="s">
        <v>17</v>
      </c>
      <c r="K203" s="7" t="s">
        <v>17</v>
      </c>
      <c r="L203" s="7" t="s">
        <v>17</v>
      </c>
      <c r="M203" s="7" t="s">
        <v>17</v>
      </c>
      <c r="N203" s="7" t="s">
        <v>17</v>
      </c>
      <c r="O203" s="7" t="s">
        <v>17</v>
      </c>
      <c r="P203" s="7" t="s">
        <v>17</v>
      </c>
      <c r="Q203" s="7" t="s">
        <v>17</v>
      </c>
    </row>
    <row r="204" spans="1:17" hidden="1" x14ac:dyDescent="0.25">
      <c r="B204" s="7" t="s">
        <v>208</v>
      </c>
      <c r="C204" s="7" t="s">
        <v>17</v>
      </c>
      <c r="K204" s="7">
        <v>0</v>
      </c>
      <c r="L204" s="7">
        <v>20</v>
      </c>
      <c r="M204" s="7">
        <v>60</v>
      </c>
      <c r="N204" s="7">
        <v>60</v>
      </c>
      <c r="O204" s="7">
        <v>20</v>
      </c>
      <c r="P204" s="7">
        <v>30</v>
      </c>
    </row>
    <row r="205" spans="1:17" hidden="1" x14ac:dyDescent="0.25">
      <c r="B205" s="7" t="s">
        <v>209</v>
      </c>
      <c r="C205" s="7" t="s">
        <v>17</v>
      </c>
      <c r="K205" s="7">
        <v>0</v>
      </c>
      <c r="L205" s="7">
        <v>0</v>
      </c>
      <c r="M205" s="7">
        <v>15</v>
      </c>
      <c r="N205" s="7">
        <v>30</v>
      </c>
      <c r="O205" s="7">
        <v>0</v>
      </c>
      <c r="P205" s="7">
        <v>0</v>
      </c>
    </row>
    <row r="206" spans="1:17" hidden="1" x14ac:dyDescent="0.25">
      <c r="B206" s="7" t="s">
        <v>210</v>
      </c>
      <c r="C206" s="7" t="s">
        <v>17</v>
      </c>
      <c r="K206" s="7">
        <v>100</v>
      </c>
      <c r="L206" s="7">
        <v>15</v>
      </c>
      <c r="M206" s="7">
        <v>15</v>
      </c>
      <c r="N206" s="7">
        <v>0</v>
      </c>
      <c r="O206" s="7">
        <v>30</v>
      </c>
      <c r="P206" s="7">
        <v>65</v>
      </c>
    </row>
    <row r="207" spans="1:17" hidden="1" x14ac:dyDescent="0.25">
      <c r="B207" s="7" t="s">
        <v>211</v>
      </c>
      <c r="C207" s="7" t="s">
        <v>17</v>
      </c>
      <c r="K207" s="7">
        <v>0</v>
      </c>
      <c r="L207" s="7">
        <v>65</v>
      </c>
      <c r="M207" s="7">
        <v>10</v>
      </c>
      <c r="N207" s="7">
        <v>10</v>
      </c>
      <c r="O207" s="7">
        <v>50</v>
      </c>
      <c r="P207" s="7">
        <v>5</v>
      </c>
    </row>
    <row r="208" spans="1:17" hidden="1" x14ac:dyDescent="0.25">
      <c r="A208" s="10" t="s">
        <v>956</v>
      </c>
      <c r="B208" s="10" t="s">
        <v>957</v>
      </c>
      <c r="C208" s="10">
        <f>COUNT(K208:P208)</f>
        <v>0</v>
      </c>
      <c r="D208" s="10" t="e">
        <f>AVERAGE(K208:P208)</f>
        <v>#DIV/0!</v>
      </c>
      <c r="E208" s="10">
        <f>MAX(K208:P208)</f>
        <v>0</v>
      </c>
      <c r="F208" s="10">
        <f>MIN(K208:P208)</f>
        <v>0</v>
      </c>
      <c r="G208" s="10" t="e">
        <f>MODE(K208:P208)</f>
        <v>#N/A</v>
      </c>
      <c r="H208" s="10" t="e">
        <f>MEDIAN(K208:P208)</f>
        <v>#NUM!</v>
      </c>
      <c r="I208" s="10">
        <f>SUM(K208:P208)</f>
        <v>0</v>
      </c>
      <c r="J208" s="7" t="s">
        <v>41</v>
      </c>
    </row>
    <row r="209" spans="1:17" hidden="1" x14ac:dyDescent="0.25">
      <c r="A209" s="10" t="s">
        <v>212</v>
      </c>
      <c r="B209" s="10" t="s">
        <v>213</v>
      </c>
      <c r="C209" s="10">
        <f>COUNT(K209:P209)</f>
        <v>6</v>
      </c>
      <c r="D209" s="10">
        <f>AVERAGE(K209:P209)</f>
        <v>0</v>
      </c>
      <c r="E209" s="10">
        <f>MAX(K209:P209)</f>
        <v>0</v>
      </c>
      <c r="F209" s="10">
        <f>MIN(K209:P209)</f>
        <v>0</v>
      </c>
      <c r="G209" s="10">
        <f>MODE(K209:P209)</f>
        <v>0</v>
      </c>
      <c r="H209" s="10">
        <f>MEDIAN(K209:P209)</f>
        <v>0</v>
      </c>
      <c r="I209" s="10">
        <f>SUM(K209:P209)</f>
        <v>0</v>
      </c>
      <c r="J209" s="7" t="s">
        <v>89</v>
      </c>
      <c r="K209" s="12">
        <v>0</v>
      </c>
      <c r="L209" s="12">
        <v>0</v>
      </c>
      <c r="M209" s="12">
        <v>0</v>
      </c>
      <c r="N209" s="12">
        <v>0</v>
      </c>
      <c r="O209" s="12">
        <v>0</v>
      </c>
      <c r="P209" s="12">
        <v>0</v>
      </c>
    </row>
    <row r="210" spans="1:17" x14ac:dyDescent="0.25">
      <c r="A210" s="9" t="s">
        <v>214</v>
      </c>
      <c r="B210" s="9"/>
    </row>
    <row r="211" spans="1:17" hidden="1" x14ac:dyDescent="0.25">
      <c r="A211" s="7" t="s">
        <v>215</v>
      </c>
      <c r="B211" s="7" t="s">
        <v>216</v>
      </c>
      <c r="C211" s="7" t="s">
        <v>17</v>
      </c>
      <c r="K211" s="7" t="s">
        <v>17</v>
      </c>
      <c r="L211" s="7" t="s">
        <v>17</v>
      </c>
      <c r="M211" s="7" t="s">
        <v>17</v>
      </c>
      <c r="N211" s="7" t="s">
        <v>17</v>
      </c>
      <c r="O211" s="7" t="s">
        <v>17</v>
      </c>
      <c r="P211" s="7" t="s">
        <v>17</v>
      </c>
      <c r="Q211" s="7" t="s">
        <v>17</v>
      </c>
    </row>
    <row r="212" spans="1:17" hidden="1" x14ac:dyDescent="0.25">
      <c r="B212" s="7" t="s">
        <v>217</v>
      </c>
      <c r="C212" s="7" t="s">
        <v>17</v>
      </c>
      <c r="L212" s="7" t="s">
        <v>520</v>
      </c>
      <c r="O212" s="7" t="s">
        <v>520</v>
      </c>
    </row>
    <row r="213" spans="1:17" hidden="1" x14ac:dyDescent="0.25">
      <c r="B213" s="7" t="s">
        <v>218</v>
      </c>
      <c r="C213" s="7" t="s">
        <v>17</v>
      </c>
      <c r="K213" s="7" t="s">
        <v>520</v>
      </c>
      <c r="M213" s="7" t="s">
        <v>520</v>
      </c>
      <c r="P213" s="7" t="s">
        <v>520</v>
      </c>
    </row>
    <row r="214" spans="1:17" hidden="1" x14ac:dyDescent="0.25">
      <c r="B214" s="7" t="s">
        <v>219</v>
      </c>
      <c r="C214" s="7" t="s">
        <v>17</v>
      </c>
      <c r="N214" s="7" t="s">
        <v>520</v>
      </c>
    </row>
    <row r="215" spans="1:17" hidden="1" x14ac:dyDescent="0.25">
      <c r="B215" s="7" t="s">
        <v>220</v>
      </c>
      <c r="C215" s="7" t="s">
        <v>17</v>
      </c>
    </row>
    <row r="216" spans="1:17" hidden="1" x14ac:dyDescent="0.25">
      <c r="B216" s="7" t="s">
        <v>125</v>
      </c>
      <c r="C216" s="7" t="s">
        <v>17</v>
      </c>
    </row>
    <row r="217" spans="1:17" hidden="1" x14ac:dyDescent="0.25">
      <c r="A217" s="10" t="s">
        <v>958</v>
      </c>
      <c r="B217" s="10" t="s">
        <v>959</v>
      </c>
      <c r="K217" s="12">
        <v>100</v>
      </c>
      <c r="L217" s="12">
        <v>100</v>
      </c>
      <c r="M217" s="12">
        <v>100</v>
      </c>
      <c r="N217" s="12">
        <v>100</v>
      </c>
      <c r="O217" s="12">
        <v>100</v>
      </c>
      <c r="P217" s="12">
        <v>100</v>
      </c>
    </row>
    <row r="218" spans="1:17" hidden="1" x14ac:dyDescent="0.25">
      <c r="A218" s="10" t="s">
        <v>221</v>
      </c>
      <c r="B218" s="10" t="s">
        <v>222</v>
      </c>
      <c r="K218" s="10" t="s">
        <v>608</v>
      </c>
      <c r="L218" s="10" t="s">
        <v>609</v>
      </c>
      <c r="M218" s="10" t="s">
        <v>608</v>
      </c>
      <c r="N218" s="10" t="s">
        <v>640</v>
      </c>
      <c r="O218" s="10" t="s">
        <v>609</v>
      </c>
      <c r="P218" s="10" t="s">
        <v>608</v>
      </c>
    </row>
    <row r="219" spans="1:17" hidden="1" x14ac:dyDescent="0.25">
      <c r="A219" s="7" t="s">
        <v>223</v>
      </c>
      <c r="B219" s="7" t="s">
        <v>224</v>
      </c>
      <c r="C219" s="7" t="s">
        <v>17</v>
      </c>
      <c r="K219" s="7" t="s">
        <v>17</v>
      </c>
      <c r="L219" s="7" t="s">
        <v>17</v>
      </c>
      <c r="M219" s="7" t="s">
        <v>17</v>
      </c>
      <c r="N219" s="7" t="s">
        <v>17</v>
      </c>
      <c r="O219" s="7" t="s">
        <v>17</v>
      </c>
      <c r="P219" s="7" t="s">
        <v>17</v>
      </c>
      <c r="Q219" s="7" t="s">
        <v>17</v>
      </c>
    </row>
    <row r="220" spans="1:17" hidden="1" x14ac:dyDescent="0.25">
      <c r="B220" s="7" t="s">
        <v>23</v>
      </c>
      <c r="C220" s="7" t="s">
        <v>17</v>
      </c>
      <c r="K220" s="7">
        <v>60</v>
      </c>
      <c r="L220" s="7">
        <v>76</v>
      </c>
      <c r="M220" s="7">
        <v>70</v>
      </c>
      <c r="N220" s="7">
        <v>100</v>
      </c>
      <c r="O220" s="7">
        <v>59</v>
      </c>
      <c r="P220" s="7">
        <v>63</v>
      </c>
    </row>
    <row r="221" spans="1:17" hidden="1" x14ac:dyDescent="0.25">
      <c r="B221" s="7" t="s">
        <v>24</v>
      </c>
      <c r="C221" s="7" t="s">
        <v>17</v>
      </c>
      <c r="K221" s="7">
        <v>40</v>
      </c>
      <c r="L221" s="7">
        <v>24</v>
      </c>
      <c r="M221" s="7">
        <v>30</v>
      </c>
      <c r="N221" s="7">
        <v>0</v>
      </c>
      <c r="O221" s="7">
        <v>41</v>
      </c>
      <c r="P221" s="7">
        <v>27</v>
      </c>
    </row>
    <row r="222" spans="1:17" hidden="1" x14ac:dyDescent="0.25">
      <c r="B222" s="7" t="s">
        <v>25</v>
      </c>
      <c r="C222" s="7" t="s">
        <v>17</v>
      </c>
      <c r="K222" s="7">
        <v>0</v>
      </c>
      <c r="L222" s="7">
        <v>0</v>
      </c>
      <c r="M222" s="7">
        <v>0</v>
      </c>
      <c r="N222" s="7">
        <v>0</v>
      </c>
      <c r="O222" s="7">
        <v>0</v>
      </c>
      <c r="P222" s="7">
        <v>0</v>
      </c>
    </row>
    <row r="223" spans="1:17" hidden="1" x14ac:dyDescent="0.25">
      <c r="A223" s="10" t="s">
        <v>225</v>
      </c>
      <c r="B223" s="10" t="s">
        <v>226</v>
      </c>
      <c r="K223" s="10" t="s">
        <v>610</v>
      </c>
      <c r="L223" s="10" t="s">
        <v>960</v>
      </c>
      <c r="M223" s="10" t="s">
        <v>805</v>
      </c>
      <c r="N223" s="10" t="s">
        <v>896</v>
      </c>
      <c r="O223" s="10" t="s">
        <v>961</v>
      </c>
      <c r="P223" s="10" t="s">
        <v>962</v>
      </c>
    </row>
    <row r="224" spans="1:17" hidden="1" x14ac:dyDescent="0.25">
      <c r="A224" s="7" t="s">
        <v>227</v>
      </c>
      <c r="B224" s="7" t="s">
        <v>228</v>
      </c>
      <c r="C224" s="7" t="s">
        <v>17</v>
      </c>
      <c r="K224" s="7" t="s">
        <v>17</v>
      </c>
      <c r="L224" s="7" t="s">
        <v>17</v>
      </c>
      <c r="M224" s="7" t="s">
        <v>17</v>
      </c>
      <c r="N224" s="7" t="s">
        <v>17</v>
      </c>
      <c r="O224" s="7" t="s">
        <v>17</v>
      </c>
      <c r="P224" s="7" t="s">
        <v>17</v>
      </c>
      <c r="Q224" s="7" t="s">
        <v>17</v>
      </c>
    </row>
    <row r="225" spans="1:17" hidden="1" x14ac:dyDescent="0.25">
      <c r="B225" s="7" t="s">
        <v>189</v>
      </c>
      <c r="C225" s="7" t="s">
        <v>17</v>
      </c>
      <c r="K225" s="7" t="s">
        <v>520</v>
      </c>
      <c r="L225" s="7" t="s">
        <v>520</v>
      </c>
      <c r="M225" s="7" t="s">
        <v>520</v>
      </c>
      <c r="N225" s="7" t="s">
        <v>520</v>
      </c>
      <c r="O225" s="7" t="s">
        <v>520</v>
      </c>
      <c r="P225" s="7" t="s">
        <v>520</v>
      </c>
    </row>
    <row r="226" spans="1:17" hidden="1" x14ac:dyDescent="0.25">
      <c r="B226" s="7" t="s">
        <v>190</v>
      </c>
      <c r="C226" s="7" t="s">
        <v>17</v>
      </c>
      <c r="K226" s="7" t="s">
        <v>520</v>
      </c>
      <c r="L226" s="7" t="s">
        <v>520</v>
      </c>
      <c r="M226" s="7" t="s">
        <v>520</v>
      </c>
    </row>
    <row r="227" spans="1:17" hidden="1" x14ac:dyDescent="0.25">
      <c r="B227" s="7" t="s">
        <v>191</v>
      </c>
      <c r="C227" s="7" t="s">
        <v>17</v>
      </c>
      <c r="K227" s="7" t="s">
        <v>520</v>
      </c>
      <c r="O227" s="7" t="s">
        <v>520</v>
      </c>
    </row>
    <row r="228" spans="1:17" hidden="1" x14ac:dyDescent="0.25">
      <c r="A228" s="10" t="s">
        <v>229</v>
      </c>
      <c r="B228" s="10" t="s">
        <v>230</v>
      </c>
    </row>
    <row r="229" spans="1:17" x14ac:dyDescent="0.25">
      <c r="A229" s="9" t="s">
        <v>231</v>
      </c>
      <c r="B229" s="9"/>
    </row>
    <row r="230" spans="1:17" hidden="1" x14ac:dyDescent="0.25">
      <c r="A230" s="7" t="s">
        <v>232</v>
      </c>
      <c r="B230" s="7" t="s">
        <v>233</v>
      </c>
      <c r="C230" s="7" t="s">
        <v>17</v>
      </c>
      <c r="K230" s="7" t="s">
        <v>17</v>
      </c>
      <c r="L230" s="7" t="s">
        <v>17</v>
      </c>
      <c r="M230" s="7" t="s">
        <v>17</v>
      </c>
      <c r="N230" s="7" t="s">
        <v>17</v>
      </c>
      <c r="O230" s="7" t="s">
        <v>17</v>
      </c>
      <c r="P230" s="7" t="s">
        <v>17</v>
      </c>
      <c r="Q230" s="7" t="s">
        <v>17</v>
      </c>
    </row>
    <row r="231" spans="1:17" hidden="1" x14ac:dyDescent="0.25">
      <c r="B231" s="7" t="s">
        <v>217</v>
      </c>
      <c r="C231" s="7" t="s">
        <v>17</v>
      </c>
      <c r="N231" s="7" t="s">
        <v>520</v>
      </c>
      <c r="O231" s="7" t="s">
        <v>520</v>
      </c>
    </row>
    <row r="232" spans="1:17" hidden="1" x14ac:dyDescent="0.25">
      <c r="B232" s="7" t="s">
        <v>218</v>
      </c>
      <c r="C232" s="7" t="s">
        <v>17</v>
      </c>
    </row>
    <row r="233" spans="1:17" hidden="1" x14ac:dyDescent="0.25">
      <c r="B233" s="7" t="s">
        <v>219</v>
      </c>
      <c r="C233" s="7" t="s">
        <v>17</v>
      </c>
    </row>
    <row r="234" spans="1:17" hidden="1" x14ac:dyDescent="0.25">
      <c r="B234" s="7" t="s">
        <v>220</v>
      </c>
      <c r="C234" s="7" t="s">
        <v>17</v>
      </c>
      <c r="K234" s="7" t="s">
        <v>520</v>
      </c>
      <c r="L234" s="7" t="s">
        <v>520</v>
      </c>
      <c r="M234" s="7" t="s">
        <v>520</v>
      </c>
      <c r="P234" s="7" t="s">
        <v>520</v>
      </c>
    </row>
    <row r="235" spans="1:17" hidden="1" x14ac:dyDescent="0.25">
      <c r="B235" s="7" t="s">
        <v>125</v>
      </c>
      <c r="C235" s="7" t="s">
        <v>17</v>
      </c>
    </row>
    <row r="236" spans="1:17" hidden="1" x14ac:dyDescent="0.25">
      <c r="A236" s="10" t="s">
        <v>963</v>
      </c>
      <c r="B236" s="10" t="s">
        <v>964</v>
      </c>
      <c r="K236" s="12">
        <v>100</v>
      </c>
      <c r="L236" s="12">
        <v>100</v>
      </c>
      <c r="M236" s="12">
        <v>100</v>
      </c>
      <c r="N236" s="12">
        <v>100</v>
      </c>
      <c r="O236" s="12">
        <v>100</v>
      </c>
      <c r="P236" s="12">
        <v>100</v>
      </c>
    </row>
    <row r="237" spans="1:17" hidden="1" x14ac:dyDescent="0.25">
      <c r="A237" s="10" t="s">
        <v>234</v>
      </c>
      <c r="B237" s="10" t="s">
        <v>235</v>
      </c>
      <c r="K237" s="10" t="s">
        <v>527</v>
      </c>
      <c r="L237" s="10" t="s">
        <v>527</v>
      </c>
      <c r="M237" s="10" t="s">
        <v>527</v>
      </c>
      <c r="N237" s="10" t="s">
        <v>609</v>
      </c>
      <c r="O237" s="10" t="s">
        <v>609</v>
      </c>
      <c r="P237" s="10" t="s">
        <v>527</v>
      </c>
    </row>
    <row r="238" spans="1:17" hidden="1" x14ac:dyDescent="0.25">
      <c r="A238" s="7" t="s">
        <v>236</v>
      </c>
      <c r="B238" s="7" t="s">
        <v>237</v>
      </c>
      <c r="C238" s="7" t="s">
        <v>17</v>
      </c>
      <c r="K238" s="7" t="s">
        <v>17</v>
      </c>
      <c r="L238" s="7" t="s">
        <v>17</v>
      </c>
      <c r="M238" s="7" t="s">
        <v>17</v>
      </c>
      <c r="N238" s="7" t="s">
        <v>17</v>
      </c>
      <c r="O238" s="7" t="s">
        <v>17</v>
      </c>
      <c r="P238" s="7" t="s">
        <v>17</v>
      </c>
      <c r="Q238" s="7" t="s">
        <v>17</v>
      </c>
    </row>
    <row r="239" spans="1:17" hidden="1" x14ac:dyDescent="0.25">
      <c r="B239" s="7" t="s">
        <v>23</v>
      </c>
      <c r="C239" s="7" t="s">
        <v>17</v>
      </c>
      <c r="K239" s="7">
        <v>83</v>
      </c>
      <c r="L239" s="7">
        <v>90</v>
      </c>
      <c r="M239" s="7">
        <v>70</v>
      </c>
      <c r="N239" s="7">
        <v>100</v>
      </c>
      <c r="O239" s="7">
        <v>50</v>
      </c>
      <c r="P239" s="7">
        <v>86</v>
      </c>
    </row>
    <row r="240" spans="1:17" hidden="1" x14ac:dyDescent="0.25">
      <c r="B240" s="7" t="s">
        <v>24</v>
      </c>
      <c r="C240" s="7" t="s">
        <v>17</v>
      </c>
      <c r="K240" s="7">
        <v>17</v>
      </c>
      <c r="L240" s="7">
        <v>10</v>
      </c>
      <c r="M240" s="7">
        <v>30</v>
      </c>
      <c r="N240" s="7">
        <v>0</v>
      </c>
      <c r="O240" s="7">
        <v>50</v>
      </c>
      <c r="P240" s="7">
        <v>14</v>
      </c>
    </row>
    <row r="241" spans="1:17" hidden="1" x14ac:dyDescent="0.25">
      <c r="B241" s="7" t="s">
        <v>25</v>
      </c>
      <c r="C241" s="7" t="s">
        <v>17</v>
      </c>
      <c r="K241" s="7">
        <v>0</v>
      </c>
      <c r="L241" s="7">
        <v>0</v>
      </c>
      <c r="M241" s="7">
        <v>0</v>
      </c>
      <c r="N241" s="7">
        <v>0</v>
      </c>
      <c r="O241" s="7">
        <v>0</v>
      </c>
      <c r="P241" s="7">
        <v>0</v>
      </c>
    </row>
    <row r="242" spans="1:17" hidden="1" x14ac:dyDescent="0.25">
      <c r="A242" s="10" t="s">
        <v>238</v>
      </c>
      <c r="B242" s="10" t="s">
        <v>239</v>
      </c>
      <c r="K242" s="10" t="s">
        <v>965</v>
      </c>
      <c r="L242" s="10" t="s">
        <v>966</v>
      </c>
      <c r="M242" s="10" t="s">
        <v>805</v>
      </c>
      <c r="N242" s="10" t="s">
        <v>896</v>
      </c>
      <c r="O242" s="10" t="s">
        <v>641</v>
      </c>
      <c r="P242" s="10" t="s">
        <v>967</v>
      </c>
    </row>
    <row r="243" spans="1:17" x14ac:dyDescent="0.25">
      <c r="A243" s="9" t="s">
        <v>240</v>
      </c>
      <c r="B243" s="9"/>
    </row>
    <row r="244" spans="1:17" hidden="1" x14ac:dyDescent="0.25">
      <c r="A244" s="7" t="s">
        <v>241</v>
      </c>
      <c r="B244" s="7" t="s">
        <v>242</v>
      </c>
      <c r="C244" s="7" t="s">
        <v>17</v>
      </c>
      <c r="K244" s="7" t="s">
        <v>17</v>
      </c>
      <c r="L244" s="7" t="s">
        <v>17</v>
      </c>
      <c r="M244" s="7" t="s">
        <v>17</v>
      </c>
      <c r="N244" s="7" t="s">
        <v>17</v>
      </c>
      <c r="O244" s="7" t="s">
        <v>17</v>
      </c>
      <c r="P244" s="7" t="s">
        <v>17</v>
      </c>
      <c r="Q244" s="7" t="s">
        <v>17</v>
      </c>
    </row>
    <row r="245" spans="1:17" hidden="1" x14ac:dyDescent="0.25">
      <c r="B245" s="7" t="s">
        <v>243</v>
      </c>
      <c r="C245" s="7" t="s">
        <v>17</v>
      </c>
      <c r="L245" s="7" t="s">
        <v>520</v>
      </c>
    </row>
    <row r="246" spans="1:17" hidden="1" x14ac:dyDescent="0.25">
      <c r="B246" s="7" t="s">
        <v>244</v>
      </c>
      <c r="C246" s="7" t="s">
        <v>17</v>
      </c>
      <c r="L246" s="7" t="s">
        <v>520</v>
      </c>
    </row>
    <row r="247" spans="1:17" hidden="1" x14ac:dyDescent="0.25">
      <c r="B247" s="7" t="s">
        <v>245</v>
      </c>
      <c r="C247" s="7" t="s">
        <v>17</v>
      </c>
      <c r="K247" s="7" t="s">
        <v>520</v>
      </c>
      <c r="L247" s="7" t="s">
        <v>520</v>
      </c>
      <c r="M247" s="7" t="s">
        <v>520</v>
      </c>
      <c r="N247" s="7" t="s">
        <v>520</v>
      </c>
      <c r="O247" s="7" t="s">
        <v>520</v>
      </c>
    </row>
    <row r="248" spans="1:17" hidden="1" x14ac:dyDescent="0.25">
      <c r="B248" s="7" t="s">
        <v>246</v>
      </c>
      <c r="C248" s="7" t="s">
        <v>17</v>
      </c>
      <c r="L248" s="7" t="s">
        <v>520</v>
      </c>
      <c r="N248" s="7" t="s">
        <v>520</v>
      </c>
      <c r="O248" s="7" t="s">
        <v>520</v>
      </c>
    </row>
    <row r="249" spans="1:17" hidden="1" x14ac:dyDescent="0.25">
      <c r="B249" s="7" t="s">
        <v>247</v>
      </c>
      <c r="C249" s="7" t="s">
        <v>17</v>
      </c>
      <c r="L249" s="7" t="s">
        <v>520</v>
      </c>
      <c r="M249" s="7" t="s">
        <v>520</v>
      </c>
      <c r="P249" s="7" t="s">
        <v>520</v>
      </c>
    </row>
    <row r="250" spans="1:17" hidden="1" x14ac:dyDescent="0.25">
      <c r="B250" s="7" t="s">
        <v>248</v>
      </c>
      <c r="C250" s="7" t="s">
        <v>17</v>
      </c>
      <c r="K250" s="7" t="s">
        <v>520</v>
      </c>
      <c r="L250" s="7" t="s">
        <v>520</v>
      </c>
      <c r="M250" s="7" t="s">
        <v>520</v>
      </c>
      <c r="O250" s="7" t="s">
        <v>520</v>
      </c>
      <c r="P250" s="7" t="s">
        <v>520</v>
      </c>
    </row>
    <row r="251" spans="1:17" hidden="1" x14ac:dyDescent="0.25">
      <c r="B251" s="7" t="s">
        <v>203</v>
      </c>
      <c r="C251" s="7" t="s">
        <v>17</v>
      </c>
    </row>
    <row r="252" spans="1:17" hidden="1" x14ac:dyDescent="0.25">
      <c r="B252" s="7" t="s">
        <v>125</v>
      </c>
      <c r="C252" s="7" t="s">
        <v>17</v>
      </c>
      <c r="L252" s="7" t="s">
        <v>968</v>
      </c>
    </row>
    <row r="253" spans="1:17" hidden="1" x14ac:dyDescent="0.25">
      <c r="A253" s="10" t="s">
        <v>249</v>
      </c>
      <c r="B253" s="10" t="s">
        <v>250</v>
      </c>
    </row>
    <row r="254" spans="1:17" hidden="1" x14ac:dyDescent="0.25">
      <c r="A254" s="7" t="s">
        <v>251</v>
      </c>
      <c r="B254" s="7" t="s">
        <v>252</v>
      </c>
      <c r="C254" s="7" t="s">
        <v>17</v>
      </c>
      <c r="K254" s="10" t="s">
        <v>521</v>
      </c>
      <c r="L254" s="10" t="s">
        <v>519</v>
      </c>
      <c r="M254" s="10" t="s">
        <v>519</v>
      </c>
      <c r="N254" s="10" t="s">
        <v>519</v>
      </c>
      <c r="O254" s="10" t="s">
        <v>519</v>
      </c>
      <c r="P254" s="10" t="s">
        <v>519</v>
      </c>
      <c r="Q254" s="7" t="s">
        <v>17</v>
      </c>
    </row>
    <row r="255" spans="1:17" hidden="1" x14ac:dyDescent="0.25">
      <c r="A255" s="10" t="s">
        <v>969</v>
      </c>
      <c r="B255" s="10" t="s">
        <v>970</v>
      </c>
      <c r="K255" s="10" t="s">
        <v>521</v>
      </c>
      <c r="L255" s="10" t="s">
        <v>519</v>
      </c>
      <c r="M255" s="10" t="s">
        <v>519</v>
      </c>
      <c r="N255" s="10" t="s">
        <v>519</v>
      </c>
      <c r="O255" s="10" t="s">
        <v>519</v>
      </c>
      <c r="P255" s="10" t="s">
        <v>519</v>
      </c>
    </row>
    <row r="256" spans="1:17" hidden="1" x14ac:dyDescent="0.25">
      <c r="A256" s="10" t="s">
        <v>253</v>
      </c>
      <c r="B256" s="10" t="s">
        <v>254</v>
      </c>
      <c r="K256" s="10" t="s">
        <v>521</v>
      </c>
      <c r="L256" s="10" t="s">
        <v>519</v>
      </c>
      <c r="M256" s="10" t="s">
        <v>519</v>
      </c>
      <c r="N256" s="10" t="s">
        <v>519</v>
      </c>
      <c r="O256" s="10" t="s">
        <v>519</v>
      </c>
      <c r="P256" s="10" t="s">
        <v>519</v>
      </c>
    </row>
    <row r="257" spans="1:17" hidden="1" x14ac:dyDescent="0.25">
      <c r="A257" s="7" t="s">
        <v>256</v>
      </c>
      <c r="B257" s="7" t="s">
        <v>257</v>
      </c>
      <c r="C257" s="7" t="s">
        <v>17</v>
      </c>
      <c r="K257" s="10" t="s">
        <v>519</v>
      </c>
      <c r="L257" s="10" t="s">
        <v>519</v>
      </c>
      <c r="M257" s="10" t="s">
        <v>519</v>
      </c>
      <c r="N257" s="10" t="s">
        <v>519</v>
      </c>
      <c r="O257" s="10" t="s">
        <v>519</v>
      </c>
      <c r="P257" s="10" t="s">
        <v>519</v>
      </c>
      <c r="Q257" s="7" t="s">
        <v>17</v>
      </c>
    </row>
    <row r="258" spans="1:17" hidden="1" x14ac:dyDescent="0.25">
      <c r="A258" s="10" t="s">
        <v>258</v>
      </c>
      <c r="B258" s="10" t="s">
        <v>259</v>
      </c>
      <c r="K258" s="10" t="s">
        <v>519</v>
      </c>
      <c r="L258" s="10" t="s">
        <v>519</v>
      </c>
      <c r="M258" s="10" t="s">
        <v>519</v>
      </c>
      <c r="N258" s="10" t="s">
        <v>519</v>
      </c>
      <c r="O258" s="10" t="s">
        <v>519</v>
      </c>
      <c r="P258" s="10" t="s">
        <v>519</v>
      </c>
    </row>
    <row r="259" spans="1:17" hidden="1" x14ac:dyDescent="0.25">
      <c r="A259" s="7" t="s">
        <v>260</v>
      </c>
      <c r="B259" s="7" t="s">
        <v>261</v>
      </c>
      <c r="C259" s="7">
        <f>COUNT(K259:P259)</f>
        <v>6</v>
      </c>
      <c r="D259" s="7">
        <f>AVERAGE(K259:P259)</f>
        <v>10.166666666666666</v>
      </c>
      <c r="E259" s="7">
        <f>MAX(K259:P259)</f>
        <v>29</v>
      </c>
      <c r="F259" s="7">
        <f>MIN(K259:P259)</f>
        <v>2</v>
      </c>
      <c r="G259" s="7" t="e">
        <f>MODE(K259:P259)</f>
        <v>#N/A</v>
      </c>
      <c r="H259" s="7">
        <f>MEDIAN(K259:P259)</f>
        <v>7.5</v>
      </c>
      <c r="I259" s="7">
        <f>SUM(K259:P259)</f>
        <v>61</v>
      </c>
      <c r="J259" s="7" t="s">
        <v>18</v>
      </c>
      <c r="K259" s="11">
        <v>7</v>
      </c>
      <c r="L259" s="11">
        <v>8</v>
      </c>
      <c r="M259" s="11">
        <v>10</v>
      </c>
      <c r="N259" s="11">
        <v>2</v>
      </c>
      <c r="O259" s="11">
        <v>29</v>
      </c>
      <c r="P259" s="11">
        <v>5</v>
      </c>
      <c r="Q259" s="7" t="s">
        <v>17</v>
      </c>
    </row>
    <row r="260" spans="1:17" hidden="1" x14ac:dyDescent="0.25">
      <c r="A260" s="10" t="s">
        <v>262</v>
      </c>
      <c r="B260" s="10" t="s">
        <v>263</v>
      </c>
      <c r="C260" s="10">
        <f>COUNT(K260:P260)</f>
        <v>6</v>
      </c>
      <c r="D260" s="10">
        <f>AVERAGE(K260:P260)</f>
        <v>10.166666666666666</v>
      </c>
      <c r="E260" s="10">
        <f>MAX(K260:P260)</f>
        <v>29</v>
      </c>
      <c r="F260" s="10">
        <f>MIN(K260:P260)</f>
        <v>2</v>
      </c>
      <c r="G260" s="10" t="e">
        <f>MODE(K260:P260)</f>
        <v>#N/A</v>
      </c>
      <c r="H260" s="10">
        <f>MEDIAN(K260:P260)</f>
        <v>7.5</v>
      </c>
      <c r="I260" s="10">
        <f>SUM(K260:P260)</f>
        <v>61</v>
      </c>
      <c r="J260" s="7" t="s">
        <v>135</v>
      </c>
      <c r="K260" s="12">
        <v>7</v>
      </c>
      <c r="L260" s="12">
        <v>8</v>
      </c>
      <c r="M260" s="12">
        <v>10</v>
      </c>
      <c r="N260" s="12">
        <v>2</v>
      </c>
      <c r="O260" s="12">
        <v>29</v>
      </c>
      <c r="P260" s="12">
        <v>5</v>
      </c>
    </row>
    <row r="261" spans="1:17" x14ac:dyDescent="0.25">
      <c r="A261" s="9" t="s">
        <v>267</v>
      </c>
      <c r="B261" s="9"/>
    </row>
    <row r="262" spans="1:17" x14ac:dyDescent="0.25">
      <c r="A262" s="9" t="s">
        <v>268</v>
      </c>
      <c r="B262" s="9"/>
    </row>
    <row r="263" spans="1:17" x14ac:dyDescent="0.25">
      <c r="A263" s="7" t="s">
        <v>971</v>
      </c>
      <c r="B263" s="7" t="s">
        <v>972</v>
      </c>
      <c r="C263" s="7">
        <f>COUNT(K263:P263)</f>
        <v>6</v>
      </c>
      <c r="D263" s="7">
        <f>AVERAGE(K263:P263)</f>
        <v>16</v>
      </c>
      <c r="E263" s="7">
        <f>MAX(K263:P263)</f>
        <v>28</v>
      </c>
      <c r="F263" s="7">
        <f>MIN(K263:P263)</f>
        <v>0</v>
      </c>
      <c r="G263" s="7" t="e">
        <f>MODE(K263:P263)</f>
        <v>#N/A</v>
      </c>
      <c r="H263" s="7">
        <f>MEDIAN(K263:P263)</f>
        <v>16</v>
      </c>
      <c r="I263" s="7">
        <f>SUM(K263:P263)</f>
        <v>96</v>
      </c>
      <c r="J263" s="7" t="s">
        <v>929</v>
      </c>
      <c r="K263" s="11">
        <v>17</v>
      </c>
      <c r="L263" s="11">
        <v>14</v>
      </c>
      <c r="M263" s="11">
        <v>15</v>
      </c>
      <c r="N263" s="11">
        <v>0</v>
      </c>
      <c r="O263" s="11">
        <v>28</v>
      </c>
      <c r="P263" s="11">
        <v>22</v>
      </c>
      <c r="Q263" s="7" t="s">
        <v>17</v>
      </c>
    </row>
    <row r="264" spans="1:17" x14ac:dyDescent="0.25">
      <c r="A264" s="10" t="s">
        <v>973</v>
      </c>
      <c r="B264" s="10" t="s">
        <v>974</v>
      </c>
      <c r="C264" s="10">
        <f>COUNT(K264:P264)</f>
        <v>6</v>
      </c>
      <c r="D264" s="10">
        <f>AVERAGE(K264:P264)</f>
        <v>16</v>
      </c>
      <c r="E264" s="10">
        <f>MAX(K264:P264)</f>
        <v>28</v>
      </c>
      <c r="F264" s="10">
        <f>MIN(K264:P264)</f>
        <v>0</v>
      </c>
      <c r="G264" s="10" t="e">
        <f>MODE(K264:P264)</f>
        <v>#N/A</v>
      </c>
      <c r="H264" s="10">
        <f>MEDIAN(K264:P264)</f>
        <v>16</v>
      </c>
      <c r="I264" s="10">
        <f>SUM(K264:P264)</f>
        <v>96</v>
      </c>
      <c r="J264" s="7" t="s">
        <v>929</v>
      </c>
      <c r="K264" s="12">
        <v>17</v>
      </c>
      <c r="L264" s="12">
        <v>14</v>
      </c>
      <c r="M264" s="12">
        <v>15</v>
      </c>
      <c r="N264" s="12">
        <v>0</v>
      </c>
      <c r="O264" s="12">
        <v>28</v>
      </c>
      <c r="P264" s="12">
        <v>22</v>
      </c>
    </row>
    <row r="265" spans="1:17" hidden="1" x14ac:dyDescent="0.25">
      <c r="A265" s="7" t="s">
        <v>272</v>
      </c>
      <c r="B265" s="7" t="s">
        <v>273</v>
      </c>
      <c r="C265" s="7" t="s">
        <v>17</v>
      </c>
      <c r="K265" s="7" t="s">
        <v>17</v>
      </c>
      <c r="L265" s="7" t="s">
        <v>17</v>
      </c>
      <c r="M265" s="7" t="s">
        <v>17</v>
      </c>
      <c r="N265" s="7" t="s">
        <v>17</v>
      </c>
      <c r="O265" s="7" t="s">
        <v>17</v>
      </c>
      <c r="P265" s="7" t="s">
        <v>17</v>
      </c>
      <c r="Q265" s="7" t="s">
        <v>17</v>
      </c>
    </row>
    <row r="266" spans="1:17" hidden="1" x14ac:dyDescent="0.25">
      <c r="B266" s="7" t="s">
        <v>274</v>
      </c>
      <c r="C266" s="7" t="s">
        <v>17</v>
      </c>
      <c r="K266" s="7" t="s">
        <v>520</v>
      </c>
      <c r="M266" s="7" t="s">
        <v>520</v>
      </c>
      <c r="N266" s="7" t="s">
        <v>520</v>
      </c>
      <c r="O266" s="7" t="s">
        <v>520</v>
      </c>
      <c r="P266" s="7" t="s">
        <v>520</v>
      </c>
    </row>
    <row r="267" spans="1:17" hidden="1" x14ac:dyDescent="0.25">
      <c r="B267" s="7" t="s">
        <v>275</v>
      </c>
      <c r="C267" s="7" t="s">
        <v>17</v>
      </c>
      <c r="K267" s="7" t="s">
        <v>520</v>
      </c>
      <c r="L267" s="7" t="s">
        <v>520</v>
      </c>
      <c r="M267" s="7" t="s">
        <v>520</v>
      </c>
      <c r="N267" s="7" t="s">
        <v>520</v>
      </c>
      <c r="O267" s="7" t="s">
        <v>520</v>
      </c>
      <c r="P267" s="7" t="s">
        <v>520</v>
      </c>
    </row>
    <row r="268" spans="1:17" hidden="1" x14ac:dyDescent="0.25">
      <c r="B268" s="7" t="s">
        <v>276</v>
      </c>
      <c r="C268" s="7" t="s">
        <v>17</v>
      </c>
      <c r="L268" s="7" t="s">
        <v>520</v>
      </c>
      <c r="O268" s="7" t="s">
        <v>520</v>
      </c>
      <c r="P268" s="7" t="s">
        <v>520</v>
      </c>
    </row>
    <row r="269" spans="1:17" hidden="1" x14ac:dyDescent="0.25">
      <c r="B269" s="7" t="s">
        <v>277</v>
      </c>
      <c r="C269" s="7" t="s">
        <v>17</v>
      </c>
    </row>
    <row r="270" spans="1:17" hidden="1" x14ac:dyDescent="0.25">
      <c r="B270" s="7" t="s">
        <v>125</v>
      </c>
      <c r="C270" s="7" t="s">
        <v>17</v>
      </c>
      <c r="N270" s="7" t="s">
        <v>975</v>
      </c>
      <c r="O270" s="7" t="s">
        <v>976</v>
      </c>
    </row>
    <row r="271" spans="1:17" hidden="1" x14ac:dyDescent="0.25">
      <c r="A271" s="10" t="s">
        <v>278</v>
      </c>
      <c r="B271" s="10" t="s">
        <v>279</v>
      </c>
    </row>
    <row r="272" spans="1:17" x14ac:dyDescent="0.25">
      <c r="A272" s="7" t="s">
        <v>977</v>
      </c>
      <c r="B272" s="7" t="s">
        <v>978</v>
      </c>
      <c r="C272" s="7">
        <f>COUNT(K272:P272)</f>
        <v>6</v>
      </c>
      <c r="D272" s="7">
        <f>AVERAGE(K272:P272)</f>
        <v>24</v>
      </c>
      <c r="E272" s="7">
        <f>MAX(K272:P272)</f>
        <v>95</v>
      </c>
      <c r="F272" s="7">
        <f>MIN(K272:P272)</f>
        <v>1</v>
      </c>
      <c r="G272" s="7" t="e">
        <f>MODE(K272:P272)</f>
        <v>#N/A</v>
      </c>
      <c r="H272" s="7">
        <f>MEDIAN(K272:P272)</f>
        <v>11.5</v>
      </c>
      <c r="I272" s="7">
        <f>SUM(K272:P272)</f>
        <v>144</v>
      </c>
      <c r="J272" s="7" t="s">
        <v>929</v>
      </c>
      <c r="K272" s="11">
        <v>5</v>
      </c>
      <c r="L272" s="11">
        <v>20</v>
      </c>
      <c r="M272" s="11">
        <v>10</v>
      </c>
      <c r="N272" s="11">
        <v>95</v>
      </c>
      <c r="O272" s="11">
        <v>1</v>
      </c>
      <c r="P272" s="11">
        <v>13</v>
      </c>
      <c r="Q272" s="7" t="s">
        <v>17</v>
      </c>
    </row>
    <row r="273" spans="1:17" x14ac:dyDescent="0.25">
      <c r="A273" s="10" t="s">
        <v>979</v>
      </c>
      <c r="B273" s="10" t="s">
        <v>980</v>
      </c>
      <c r="C273" s="10">
        <f>COUNT(K273:P273)</f>
        <v>6</v>
      </c>
      <c r="D273" s="10">
        <f>AVERAGE(K273:P273)</f>
        <v>24</v>
      </c>
      <c r="E273" s="10">
        <f>MAX(K273:P273)</f>
        <v>95</v>
      </c>
      <c r="F273" s="10">
        <f>MIN(K273:P273)</f>
        <v>1</v>
      </c>
      <c r="G273" s="10" t="e">
        <f>MODE(K273:P273)</f>
        <v>#N/A</v>
      </c>
      <c r="H273" s="10">
        <f>MEDIAN(K273:P273)</f>
        <v>11.5</v>
      </c>
      <c r="I273" s="10">
        <f>SUM(K273:P273)</f>
        <v>144</v>
      </c>
      <c r="J273" s="7" t="s">
        <v>929</v>
      </c>
      <c r="K273" s="12">
        <v>5</v>
      </c>
      <c r="L273" s="12">
        <v>20</v>
      </c>
      <c r="M273" s="12">
        <v>10</v>
      </c>
      <c r="N273" s="12">
        <v>95</v>
      </c>
      <c r="O273" s="12">
        <v>1</v>
      </c>
      <c r="P273" s="12">
        <v>13</v>
      </c>
    </row>
    <row r="274" spans="1:17" x14ac:dyDescent="0.25">
      <c r="A274" s="7" t="s">
        <v>981</v>
      </c>
      <c r="B274" s="7" t="s">
        <v>982</v>
      </c>
      <c r="C274" s="7">
        <f>COUNT(K274:P274)</f>
        <v>6</v>
      </c>
      <c r="D274" s="7">
        <f>AVERAGE(K274:P274)</f>
        <v>91.333333333333329</v>
      </c>
      <c r="E274" s="7">
        <f>MAX(K274:P274)</f>
        <v>245</v>
      </c>
      <c r="F274" s="7">
        <f>MIN(K274:P274)</f>
        <v>35</v>
      </c>
      <c r="G274" s="7" t="e">
        <f>MODE(K274:P274)</f>
        <v>#N/A</v>
      </c>
      <c r="H274" s="7">
        <f>MEDIAN(K274:P274)</f>
        <v>73.5</v>
      </c>
      <c r="I274" s="7">
        <f>SUM(K274:P274)</f>
        <v>548</v>
      </c>
      <c r="J274" s="7" t="s">
        <v>929</v>
      </c>
      <c r="K274" s="11">
        <v>35</v>
      </c>
      <c r="L274" s="11">
        <v>41</v>
      </c>
      <c r="M274" s="11">
        <v>80</v>
      </c>
      <c r="N274" s="11">
        <v>70</v>
      </c>
      <c r="O274" s="11">
        <v>77</v>
      </c>
      <c r="P274" s="11">
        <v>245</v>
      </c>
      <c r="Q274" s="7" t="s">
        <v>17</v>
      </c>
    </row>
    <row r="275" spans="1:17" x14ac:dyDescent="0.25">
      <c r="A275" s="10" t="s">
        <v>983</v>
      </c>
      <c r="B275" s="10" t="s">
        <v>984</v>
      </c>
      <c r="C275" s="10">
        <f>COUNT(K275:P275)</f>
        <v>6</v>
      </c>
      <c r="D275" s="10">
        <f>AVERAGE(K275:P275)</f>
        <v>0</v>
      </c>
      <c r="E275" s="10">
        <f>MAX(K275:P275)</f>
        <v>0</v>
      </c>
      <c r="F275" s="10">
        <f>MIN(K275:P275)</f>
        <v>0</v>
      </c>
      <c r="G275" s="10">
        <f>MODE(K275:P275)</f>
        <v>0</v>
      </c>
      <c r="H275" s="10">
        <f>MEDIAN(K275:P275)</f>
        <v>0</v>
      </c>
      <c r="I275" s="10">
        <f>SUM(K275:P275)</f>
        <v>0</v>
      </c>
      <c r="J275" s="7" t="s">
        <v>41</v>
      </c>
      <c r="K275" s="12">
        <v>0</v>
      </c>
      <c r="L275" s="12">
        <v>0</v>
      </c>
      <c r="M275" s="12">
        <v>0</v>
      </c>
      <c r="N275" s="12">
        <v>0</v>
      </c>
      <c r="O275" s="12">
        <v>0</v>
      </c>
      <c r="P275" s="12">
        <v>0</v>
      </c>
    </row>
    <row r="276" spans="1:17" x14ac:dyDescent="0.25">
      <c r="A276" s="7" t="s">
        <v>985</v>
      </c>
      <c r="B276" s="7" t="s">
        <v>986</v>
      </c>
      <c r="C276" s="7" t="s">
        <v>17</v>
      </c>
      <c r="K276" s="7" t="s">
        <v>17</v>
      </c>
      <c r="L276" s="7" t="s">
        <v>17</v>
      </c>
      <c r="M276" s="7" t="s">
        <v>17</v>
      </c>
      <c r="N276" s="7" t="s">
        <v>17</v>
      </c>
      <c r="O276" s="7" t="s">
        <v>17</v>
      </c>
      <c r="P276" s="7" t="s">
        <v>17</v>
      </c>
      <c r="Q276" s="7" t="s">
        <v>17</v>
      </c>
    </row>
    <row r="277" spans="1:17" x14ac:dyDescent="0.25">
      <c r="B277" s="7" t="s">
        <v>987</v>
      </c>
      <c r="C277" s="7" t="s">
        <v>17</v>
      </c>
      <c r="K277" s="7" t="s">
        <v>520</v>
      </c>
      <c r="M277" s="7" t="s">
        <v>520</v>
      </c>
      <c r="N277" s="7" t="s">
        <v>520</v>
      </c>
      <c r="O277" s="7" t="s">
        <v>520</v>
      </c>
      <c r="P277" s="7" t="s">
        <v>520</v>
      </c>
    </row>
    <row r="278" spans="1:17" x14ac:dyDescent="0.25">
      <c r="B278" s="7" t="s">
        <v>988</v>
      </c>
      <c r="C278" s="7" t="s">
        <v>17</v>
      </c>
      <c r="K278" s="7" t="s">
        <v>520</v>
      </c>
      <c r="L278" s="7" t="s">
        <v>520</v>
      </c>
      <c r="M278" s="7" t="s">
        <v>520</v>
      </c>
      <c r="N278" s="7" t="s">
        <v>520</v>
      </c>
      <c r="O278" s="7" t="s">
        <v>520</v>
      </c>
      <c r="P278" s="7" t="s">
        <v>520</v>
      </c>
    </row>
    <row r="279" spans="1:17" x14ac:dyDescent="0.25">
      <c r="B279" s="7" t="s">
        <v>989</v>
      </c>
      <c r="C279" s="7" t="s">
        <v>17</v>
      </c>
      <c r="K279" s="7" t="s">
        <v>520</v>
      </c>
      <c r="L279" s="7" t="s">
        <v>520</v>
      </c>
      <c r="M279" s="7" t="s">
        <v>520</v>
      </c>
      <c r="N279" s="7" t="s">
        <v>520</v>
      </c>
      <c r="O279" s="7" t="s">
        <v>520</v>
      </c>
      <c r="P279" s="7" t="s">
        <v>520</v>
      </c>
    </row>
    <row r="280" spans="1:17" x14ac:dyDescent="0.25">
      <c r="B280" s="7" t="s">
        <v>990</v>
      </c>
      <c r="C280" s="7" t="s">
        <v>17</v>
      </c>
      <c r="K280" s="7" t="s">
        <v>520</v>
      </c>
      <c r="L280" s="7" t="s">
        <v>520</v>
      </c>
      <c r="M280" s="7" t="s">
        <v>520</v>
      </c>
      <c r="N280" s="7" t="s">
        <v>520</v>
      </c>
      <c r="O280" s="7" t="s">
        <v>520</v>
      </c>
      <c r="P280" s="7" t="s">
        <v>520</v>
      </c>
    </row>
    <row r="281" spans="1:17" x14ac:dyDescent="0.25">
      <c r="B281" s="7" t="s">
        <v>991</v>
      </c>
      <c r="C281" s="7" t="s">
        <v>17</v>
      </c>
    </row>
    <row r="282" spans="1:17" x14ac:dyDescent="0.25">
      <c r="B282" s="7" t="s">
        <v>125</v>
      </c>
      <c r="C282" s="7" t="s">
        <v>17</v>
      </c>
      <c r="L282" s="7" t="s">
        <v>992</v>
      </c>
    </row>
    <row r="283" spans="1:17" x14ac:dyDescent="0.25">
      <c r="A283" s="10" t="s">
        <v>993</v>
      </c>
      <c r="B283" s="10" t="s">
        <v>994</v>
      </c>
      <c r="K283" s="12">
        <v>100</v>
      </c>
      <c r="L283" s="12">
        <v>75</v>
      </c>
      <c r="M283" s="12">
        <v>100</v>
      </c>
      <c r="N283" s="12">
        <v>100</v>
      </c>
      <c r="O283" s="12">
        <v>100</v>
      </c>
      <c r="P283" s="12">
        <v>100</v>
      </c>
    </row>
    <row r="284" spans="1:17" x14ac:dyDescent="0.25">
      <c r="A284" s="9" t="s">
        <v>281</v>
      </c>
      <c r="B284" s="9"/>
    </row>
    <row r="285" spans="1:17" hidden="1" x14ac:dyDescent="0.25">
      <c r="A285" s="7" t="s">
        <v>282</v>
      </c>
      <c r="B285" s="7" t="s">
        <v>283</v>
      </c>
      <c r="C285" s="7" t="s">
        <v>17</v>
      </c>
      <c r="K285" s="7" t="s">
        <v>17</v>
      </c>
      <c r="L285" s="7" t="s">
        <v>17</v>
      </c>
      <c r="M285" s="7" t="s">
        <v>17</v>
      </c>
      <c r="N285" s="7" t="s">
        <v>17</v>
      </c>
      <c r="O285" s="7" t="s">
        <v>17</v>
      </c>
      <c r="P285" s="7" t="s">
        <v>17</v>
      </c>
      <c r="Q285" s="7" t="s">
        <v>17</v>
      </c>
    </row>
    <row r="286" spans="1:17" hidden="1" x14ac:dyDescent="0.25">
      <c r="B286" s="7" t="s">
        <v>284</v>
      </c>
      <c r="C286" s="7" t="s">
        <v>17</v>
      </c>
      <c r="K286" s="7" t="s">
        <v>520</v>
      </c>
      <c r="L286" s="7" t="s">
        <v>520</v>
      </c>
      <c r="M286" s="7" t="s">
        <v>520</v>
      </c>
      <c r="N286" s="7" t="s">
        <v>520</v>
      </c>
      <c r="O286" s="7" t="s">
        <v>520</v>
      </c>
      <c r="P286" s="7" t="s">
        <v>520</v>
      </c>
    </row>
    <row r="287" spans="1:17" hidden="1" x14ac:dyDescent="0.25">
      <c r="B287" s="7" t="s">
        <v>285</v>
      </c>
      <c r="C287" s="7" t="s">
        <v>17</v>
      </c>
      <c r="K287" s="7" t="s">
        <v>520</v>
      </c>
      <c r="L287" s="7" t="s">
        <v>520</v>
      </c>
      <c r="M287" s="7" t="s">
        <v>520</v>
      </c>
      <c r="N287" s="7" t="s">
        <v>520</v>
      </c>
      <c r="O287" s="7" t="s">
        <v>520</v>
      </c>
      <c r="P287" s="7" t="s">
        <v>520</v>
      </c>
    </row>
    <row r="288" spans="1:17" hidden="1" x14ac:dyDescent="0.25">
      <c r="B288" s="7" t="s">
        <v>286</v>
      </c>
      <c r="C288" s="7" t="s">
        <v>17</v>
      </c>
      <c r="K288" s="7" t="s">
        <v>520</v>
      </c>
      <c r="L288" s="7" t="s">
        <v>520</v>
      </c>
      <c r="O288" s="7" t="s">
        <v>520</v>
      </c>
      <c r="P288" s="7" t="s">
        <v>520</v>
      </c>
    </row>
    <row r="289" spans="1:17" hidden="1" x14ac:dyDescent="0.25">
      <c r="B289" s="7" t="s">
        <v>287</v>
      </c>
      <c r="C289" s="7" t="s">
        <v>17</v>
      </c>
      <c r="K289" s="7" t="s">
        <v>520</v>
      </c>
      <c r="L289" s="7" t="s">
        <v>520</v>
      </c>
      <c r="M289" s="7" t="s">
        <v>520</v>
      </c>
      <c r="N289" s="7" t="s">
        <v>520</v>
      </c>
      <c r="O289" s="7" t="s">
        <v>520</v>
      </c>
      <c r="P289" s="7" t="s">
        <v>520</v>
      </c>
    </row>
    <row r="290" spans="1:17" hidden="1" x14ac:dyDescent="0.25">
      <c r="B290" s="7" t="s">
        <v>288</v>
      </c>
      <c r="C290" s="7" t="s">
        <v>17</v>
      </c>
      <c r="L290" s="7" t="s">
        <v>520</v>
      </c>
      <c r="M290" s="7" t="s">
        <v>520</v>
      </c>
      <c r="N290" s="7" t="s">
        <v>520</v>
      </c>
      <c r="O290" s="7" t="s">
        <v>520</v>
      </c>
      <c r="P290" s="7" t="s">
        <v>520</v>
      </c>
    </row>
    <row r="291" spans="1:17" hidden="1" x14ac:dyDescent="0.25">
      <c r="B291" s="7" t="s">
        <v>289</v>
      </c>
      <c r="C291" s="7" t="s">
        <v>17</v>
      </c>
      <c r="K291" s="7" t="s">
        <v>520</v>
      </c>
      <c r="O291" s="7" t="s">
        <v>520</v>
      </c>
      <c r="P291" s="7" t="s">
        <v>520</v>
      </c>
    </row>
    <row r="292" spans="1:17" hidden="1" x14ac:dyDescent="0.25">
      <c r="B292" s="7" t="s">
        <v>203</v>
      </c>
      <c r="C292" s="7" t="s">
        <v>17</v>
      </c>
    </row>
    <row r="293" spans="1:17" hidden="1" x14ac:dyDescent="0.25">
      <c r="B293" s="7" t="s">
        <v>125</v>
      </c>
      <c r="C293" s="7" t="s">
        <v>17</v>
      </c>
      <c r="L293" s="7" t="s">
        <v>995</v>
      </c>
    </row>
    <row r="294" spans="1:17" hidden="1" x14ac:dyDescent="0.25">
      <c r="A294" s="10" t="s">
        <v>996</v>
      </c>
      <c r="B294" s="10" t="s">
        <v>997</v>
      </c>
      <c r="K294" s="12">
        <v>45.454545454545453</v>
      </c>
      <c r="L294" s="12">
        <v>45.454545454545453</v>
      </c>
      <c r="M294" s="12">
        <v>36.363636363636367</v>
      </c>
      <c r="N294" s="12">
        <v>36.363636363636367</v>
      </c>
      <c r="O294" s="12">
        <v>54.54545454545454</v>
      </c>
      <c r="P294" s="12">
        <v>54.54545454545454</v>
      </c>
    </row>
    <row r="295" spans="1:17" hidden="1" x14ac:dyDescent="0.25">
      <c r="A295" s="10" t="s">
        <v>290</v>
      </c>
      <c r="B295" s="10" t="s">
        <v>291</v>
      </c>
    </row>
    <row r="296" spans="1:17" hidden="1" x14ac:dyDescent="0.25">
      <c r="A296" s="7" t="s">
        <v>293</v>
      </c>
      <c r="B296" s="7" t="s">
        <v>294</v>
      </c>
      <c r="C296" s="7" t="s">
        <v>17</v>
      </c>
      <c r="K296" s="7" t="s">
        <v>17</v>
      </c>
      <c r="L296" s="7" t="s">
        <v>17</v>
      </c>
      <c r="M296" s="7" t="s">
        <v>17</v>
      </c>
      <c r="N296" s="7" t="s">
        <v>17</v>
      </c>
      <c r="O296" s="7" t="s">
        <v>17</v>
      </c>
      <c r="P296" s="7" t="s">
        <v>17</v>
      </c>
      <c r="Q296" s="7" t="s">
        <v>17</v>
      </c>
    </row>
    <row r="297" spans="1:17" hidden="1" x14ac:dyDescent="0.25">
      <c r="B297" s="7" t="s">
        <v>295</v>
      </c>
      <c r="C297" s="7" t="s">
        <v>17</v>
      </c>
      <c r="K297" s="7" t="s">
        <v>520</v>
      </c>
      <c r="L297" s="7" t="s">
        <v>520</v>
      </c>
      <c r="M297" s="7" t="s">
        <v>520</v>
      </c>
      <c r="N297" s="7" t="s">
        <v>520</v>
      </c>
      <c r="O297" s="7" t="s">
        <v>520</v>
      </c>
      <c r="P297" s="7" t="s">
        <v>520</v>
      </c>
    </row>
    <row r="298" spans="1:17" hidden="1" x14ac:dyDescent="0.25">
      <c r="B298" s="7" t="s">
        <v>296</v>
      </c>
      <c r="C298" s="7" t="s">
        <v>17</v>
      </c>
      <c r="K298" s="7" t="s">
        <v>520</v>
      </c>
      <c r="L298" s="7" t="s">
        <v>520</v>
      </c>
      <c r="M298" s="7" t="s">
        <v>520</v>
      </c>
      <c r="N298" s="7" t="s">
        <v>520</v>
      </c>
      <c r="O298" s="7" t="s">
        <v>520</v>
      </c>
      <c r="P298" s="7" t="s">
        <v>520</v>
      </c>
    </row>
    <row r="299" spans="1:17" hidden="1" x14ac:dyDescent="0.25">
      <c r="B299" s="7" t="s">
        <v>297</v>
      </c>
      <c r="C299" s="7" t="s">
        <v>17</v>
      </c>
      <c r="K299" s="7" t="s">
        <v>520</v>
      </c>
      <c r="L299" s="7" t="s">
        <v>520</v>
      </c>
      <c r="M299" s="7" t="s">
        <v>520</v>
      </c>
      <c r="N299" s="7" t="s">
        <v>520</v>
      </c>
      <c r="O299" s="7" t="s">
        <v>520</v>
      </c>
      <c r="P299" s="7" t="s">
        <v>520</v>
      </c>
    </row>
    <row r="300" spans="1:17" hidden="1" x14ac:dyDescent="0.25">
      <c r="B300" s="7" t="s">
        <v>298</v>
      </c>
      <c r="C300" s="7" t="s">
        <v>17</v>
      </c>
      <c r="K300" s="7" t="s">
        <v>520</v>
      </c>
      <c r="M300" s="7" t="s">
        <v>520</v>
      </c>
      <c r="N300" s="7" t="s">
        <v>520</v>
      </c>
      <c r="O300" s="7" t="s">
        <v>520</v>
      </c>
      <c r="P300" s="7" t="s">
        <v>520</v>
      </c>
    </row>
    <row r="301" spans="1:17" hidden="1" x14ac:dyDescent="0.25">
      <c r="B301" s="7" t="s">
        <v>299</v>
      </c>
      <c r="C301" s="7" t="s">
        <v>17</v>
      </c>
      <c r="K301" s="7" t="s">
        <v>520</v>
      </c>
      <c r="L301" s="7" t="s">
        <v>520</v>
      </c>
      <c r="M301" s="7" t="s">
        <v>520</v>
      </c>
      <c r="N301" s="7" t="s">
        <v>520</v>
      </c>
      <c r="O301" s="7" t="s">
        <v>520</v>
      </c>
      <c r="P301" s="7" t="s">
        <v>520</v>
      </c>
    </row>
    <row r="302" spans="1:17" hidden="1" x14ac:dyDescent="0.25">
      <c r="B302" s="7" t="s">
        <v>300</v>
      </c>
      <c r="C302" s="7" t="s">
        <v>17</v>
      </c>
      <c r="K302" s="7" t="s">
        <v>520</v>
      </c>
      <c r="M302" s="7" t="s">
        <v>520</v>
      </c>
      <c r="O302" s="7" t="s">
        <v>520</v>
      </c>
      <c r="P302" s="7" t="s">
        <v>520</v>
      </c>
    </row>
    <row r="303" spans="1:17" hidden="1" x14ac:dyDescent="0.25">
      <c r="B303" s="7" t="s">
        <v>203</v>
      </c>
      <c r="C303" s="7" t="s">
        <v>17</v>
      </c>
    </row>
    <row r="304" spans="1:17" hidden="1" x14ac:dyDescent="0.25">
      <c r="B304" s="7" t="s">
        <v>125</v>
      </c>
      <c r="C304" s="7" t="s">
        <v>17</v>
      </c>
      <c r="L304" s="7" t="s">
        <v>998</v>
      </c>
    </row>
    <row r="305" spans="1:17" hidden="1" x14ac:dyDescent="0.25">
      <c r="A305" s="10" t="s">
        <v>301</v>
      </c>
      <c r="B305" s="10" t="s">
        <v>302</v>
      </c>
    </row>
    <row r="306" spans="1:17" x14ac:dyDescent="0.25">
      <c r="A306" s="9" t="s">
        <v>305</v>
      </c>
      <c r="B306" s="9"/>
    </row>
    <row r="307" spans="1:17" x14ac:dyDescent="0.25">
      <c r="A307" s="9" t="s">
        <v>306</v>
      </c>
      <c r="B307" s="9"/>
    </row>
    <row r="308" spans="1:17" hidden="1" x14ac:dyDescent="0.25">
      <c r="A308" s="7" t="s">
        <v>307</v>
      </c>
      <c r="B308" s="7" t="s">
        <v>308</v>
      </c>
      <c r="C308" s="7" t="s">
        <v>17</v>
      </c>
      <c r="K308" s="7" t="s">
        <v>17</v>
      </c>
      <c r="L308" s="7" t="s">
        <v>17</v>
      </c>
      <c r="M308" s="7" t="s">
        <v>17</v>
      </c>
      <c r="N308" s="7" t="s">
        <v>17</v>
      </c>
      <c r="O308" s="7" t="s">
        <v>17</v>
      </c>
      <c r="P308" s="7" t="s">
        <v>17</v>
      </c>
      <c r="Q308" s="7" t="s">
        <v>17</v>
      </c>
    </row>
    <row r="309" spans="1:17" hidden="1" x14ac:dyDescent="0.25">
      <c r="B309" s="7" t="s">
        <v>309</v>
      </c>
      <c r="C309" s="7" t="s">
        <v>17</v>
      </c>
      <c r="L309" s="7" t="s">
        <v>520</v>
      </c>
      <c r="M309" s="7" t="s">
        <v>520</v>
      </c>
      <c r="N309" s="7" t="s">
        <v>520</v>
      </c>
      <c r="O309" s="7" t="s">
        <v>520</v>
      </c>
      <c r="P309" s="7" t="s">
        <v>520</v>
      </c>
    </row>
    <row r="310" spans="1:17" hidden="1" x14ac:dyDescent="0.25">
      <c r="B310" s="7" t="s">
        <v>310</v>
      </c>
      <c r="C310" s="7" t="s">
        <v>17</v>
      </c>
      <c r="L310" s="7" t="s">
        <v>520</v>
      </c>
      <c r="M310" s="7" t="s">
        <v>520</v>
      </c>
      <c r="O310" s="7" t="s">
        <v>520</v>
      </c>
      <c r="P310" s="7" t="s">
        <v>520</v>
      </c>
    </row>
    <row r="311" spans="1:17" hidden="1" x14ac:dyDescent="0.25">
      <c r="B311" s="7" t="s">
        <v>311</v>
      </c>
      <c r="C311" s="7" t="s">
        <v>17</v>
      </c>
      <c r="K311" s="7" t="s">
        <v>520</v>
      </c>
      <c r="L311" s="7" t="s">
        <v>520</v>
      </c>
      <c r="M311" s="7" t="s">
        <v>520</v>
      </c>
      <c r="O311" s="7" t="s">
        <v>520</v>
      </c>
      <c r="P311" s="7" t="s">
        <v>520</v>
      </c>
    </row>
    <row r="312" spans="1:17" hidden="1" x14ac:dyDescent="0.25">
      <c r="B312" s="7" t="s">
        <v>312</v>
      </c>
      <c r="C312" s="7" t="s">
        <v>17</v>
      </c>
      <c r="K312" s="7" t="s">
        <v>520</v>
      </c>
      <c r="L312" s="7" t="s">
        <v>520</v>
      </c>
      <c r="M312" s="7" t="s">
        <v>520</v>
      </c>
      <c r="N312" s="7" t="s">
        <v>520</v>
      </c>
      <c r="O312" s="7" t="s">
        <v>520</v>
      </c>
      <c r="P312" s="7" t="s">
        <v>520</v>
      </c>
    </row>
    <row r="313" spans="1:17" hidden="1" x14ac:dyDescent="0.25">
      <c r="B313" s="7" t="s">
        <v>125</v>
      </c>
      <c r="C313" s="7" t="s">
        <v>17</v>
      </c>
      <c r="L313" s="7" t="s">
        <v>999</v>
      </c>
    </row>
    <row r="314" spans="1:17" hidden="1" x14ac:dyDescent="0.25">
      <c r="A314" s="10" t="s">
        <v>1000</v>
      </c>
      <c r="B314" s="10" t="s">
        <v>1001</v>
      </c>
    </row>
    <row r="315" spans="1:17" hidden="1" x14ac:dyDescent="0.25">
      <c r="A315" s="10" t="s">
        <v>313</v>
      </c>
      <c r="B315" s="10" t="s">
        <v>314</v>
      </c>
    </row>
    <row r="316" spans="1:17" hidden="1" x14ac:dyDescent="0.25">
      <c r="A316" s="7" t="s">
        <v>315</v>
      </c>
      <c r="B316" s="7" t="s">
        <v>316</v>
      </c>
      <c r="C316" s="7" t="s">
        <v>17</v>
      </c>
      <c r="K316" s="10" t="s">
        <v>521</v>
      </c>
      <c r="L316" s="10" t="s">
        <v>519</v>
      </c>
      <c r="M316" s="10" t="s">
        <v>519</v>
      </c>
      <c r="N316" s="10" t="s">
        <v>521</v>
      </c>
      <c r="O316" s="10" t="s">
        <v>519</v>
      </c>
      <c r="P316" s="10" t="s">
        <v>519</v>
      </c>
      <c r="Q316" s="7" t="s">
        <v>17</v>
      </c>
    </row>
    <row r="317" spans="1:17" hidden="1" x14ac:dyDescent="0.25">
      <c r="A317" s="10" t="s">
        <v>317</v>
      </c>
      <c r="B317" s="10" t="s">
        <v>318</v>
      </c>
      <c r="K317" s="10" t="s">
        <v>521</v>
      </c>
      <c r="L317" s="10" t="s">
        <v>519</v>
      </c>
      <c r="M317" s="10" t="s">
        <v>519</v>
      </c>
      <c r="N317" s="10" t="s">
        <v>521</v>
      </c>
      <c r="O317" s="10" t="s">
        <v>519</v>
      </c>
      <c r="P317" s="10" t="s">
        <v>519</v>
      </c>
    </row>
    <row r="318" spans="1:17" hidden="1" x14ac:dyDescent="0.25">
      <c r="A318" s="7" t="s">
        <v>321</v>
      </c>
      <c r="B318" s="7" t="s">
        <v>322</v>
      </c>
      <c r="C318" s="7" t="s">
        <v>17</v>
      </c>
      <c r="K318" s="7" t="s">
        <v>17</v>
      </c>
      <c r="L318" s="7" t="s">
        <v>17</v>
      </c>
      <c r="M318" s="7" t="s">
        <v>17</v>
      </c>
      <c r="N318" s="7" t="s">
        <v>17</v>
      </c>
      <c r="O318" s="7" t="s">
        <v>17</v>
      </c>
      <c r="P318" s="7" t="s">
        <v>17</v>
      </c>
      <c r="Q318" s="7" t="s">
        <v>17</v>
      </c>
    </row>
    <row r="319" spans="1:17" hidden="1" x14ac:dyDescent="0.25">
      <c r="B319" s="7" t="s">
        <v>323</v>
      </c>
      <c r="C319" s="7" t="s">
        <v>17</v>
      </c>
      <c r="K319" s="7" t="s">
        <v>520</v>
      </c>
      <c r="L319" s="7" t="s">
        <v>520</v>
      </c>
      <c r="M319" s="7" t="s">
        <v>520</v>
      </c>
      <c r="O319" s="7" t="s">
        <v>520</v>
      </c>
      <c r="P319" s="7" t="s">
        <v>520</v>
      </c>
    </row>
    <row r="320" spans="1:17" hidden="1" x14ac:dyDescent="0.25">
      <c r="B320" s="7" t="s">
        <v>324</v>
      </c>
      <c r="C320" s="7" t="s">
        <v>17</v>
      </c>
      <c r="K320" s="7" t="s">
        <v>520</v>
      </c>
      <c r="L320" s="7" t="s">
        <v>520</v>
      </c>
      <c r="O320" s="7" t="s">
        <v>520</v>
      </c>
    </row>
    <row r="321" spans="1:17" hidden="1" x14ac:dyDescent="0.25">
      <c r="B321" s="7" t="s">
        <v>325</v>
      </c>
      <c r="C321" s="7" t="s">
        <v>17</v>
      </c>
      <c r="O321" s="7" t="s">
        <v>520</v>
      </c>
      <c r="P321" s="7" t="s">
        <v>520</v>
      </c>
    </row>
    <row r="322" spans="1:17" hidden="1" x14ac:dyDescent="0.25">
      <c r="B322" s="7" t="s">
        <v>326</v>
      </c>
      <c r="C322" s="7" t="s">
        <v>17</v>
      </c>
      <c r="K322" s="7" t="s">
        <v>520</v>
      </c>
      <c r="L322" s="7" t="s">
        <v>520</v>
      </c>
      <c r="M322" s="7" t="s">
        <v>520</v>
      </c>
      <c r="O322" s="7" t="s">
        <v>520</v>
      </c>
    </row>
    <row r="323" spans="1:17" hidden="1" x14ac:dyDescent="0.25">
      <c r="B323" s="7" t="s">
        <v>327</v>
      </c>
      <c r="C323" s="7" t="s">
        <v>17</v>
      </c>
      <c r="O323" s="7" t="s">
        <v>520</v>
      </c>
      <c r="P323" s="7" t="s">
        <v>520</v>
      </c>
    </row>
    <row r="324" spans="1:17" hidden="1" x14ac:dyDescent="0.25">
      <c r="B324" s="7" t="s">
        <v>328</v>
      </c>
      <c r="C324" s="7" t="s">
        <v>17</v>
      </c>
      <c r="L324" s="7" t="s">
        <v>520</v>
      </c>
      <c r="M324" s="7" t="s">
        <v>520</v>
      </c>
      <c r="O324" s="7" t="s">
        <v>520</v>
      </c>
    </row>
    <row r="325" spans="1:17" hidden="1" x14ac:dyDescent="0.25">
      <c r="B325" s="7" t="s">
        <v>277</v>
      </c>
      <c r="C325" s="7" t="s">
        <v>17</v>
      </c>
      <c r="N325" s="7" t="s">
        <v>520</v>
      </c>
    </row>
    <row r="326" spans="1:17" hidden="1" x14ac:dyDescent="0.25">
      <c r="B326" s="7" t="s">
        <v>125</v>
      </c>
      <c r="C326" s="7" t="s">
        <v>17</v>
      </c>
    </row>
    <row r="327" spans="1:17" hidden="1" x14ac:dyDescent="0.25">
      <c r="A327" s="10" t="s">
        <v>1002</v>
      </c>
      <c r="B327" s="10" t="s">
        <v>1003</v>
      </c>
      <c r="K327" s="12">
        <v>50</v>
      </c>
      <c r="L327" s="12">
        <v>66.666666666666657</v>
      </c>
      <c r="M327" s="12">
        <v>50</v>
      </c>
      <c r="N327" s="12">
        <v>0</v>
      </c>
      <c r="O327" s="12">
        <v>100</v>
      </c>
      <c r="P327" s="12">
        <v>50</v>
      </c>
    </row>
    <row r="328" spans="1:17" hidden="1" x14ac:dyDescent="0.25">
      <c r="A328" s="10" t="s">
        <v>329</v>
      </c>
      <c r="B328" s="10" t="s">
        <v>330</v>
      </c>
    </row>
    <row r="329" spans="1:17" x14ac:dyDescent="0.25">
      <c r="A329" s="9" t="s">
        <v>449</v>
      </c>
      <c r="B329" s="9"/>
    </row>
    <row r="330" spans="1:17" x14ac:dyDescent="0.25">
      <c r="A330" s="7" t="s">
        <v>1004</v>
      </c>
      <c r="B330" s="7" t="s">
        <v>1005</v>
      </c>
      <c r="C330" s="7">
        <f>COUNT(K330:P330)</f>
        <v>6</v>
      </c>
      <c r="D330" s="7">
        <f>AVERAGE(K330:P330)</f>
        <v>106.83333333333333</v>
      </c>
      <c r="E330" s="7">
        <f>MAX(K330:P330)</f>
        <v>248</v>
      </c>
      <c r="F330" s="7">
        <f>MIN(K330:P330)</f>
        <v>20</v>
      </c>
      <c r="G330" s="7" t="e">
        <f>MODE(K330:P330)</f>
        <v>#N/A</v>
      </c>
      <c r="H330" s="7">
        <f>MEDIAN(K330:P330)</f>
        <v>70.5</v>
      </c>
      <c r="I330" s="7">
        <f>SUM(K330:P330)</f>
        <v>641</v>
      </c>
      <c r="J330" s="7" t="s">
        <v>929</v>
      </c>
      <c r="K330" s="11">
        <v>248</v>
      </c>
      <c r="L330" s="11">
        <v>36</v>
      </c>
      <c r="M330" s="11">
        <v>20</v>
      </c>
      <c r="N330" s="11">
        <v>33</v>
      </c>
      <c r="O330" s="11">
        <v>105</v>
      </c>
      <c r="P330" s="11">
        <v>199</v>
      </c>
      <c r="Q330" s="7" t="s">
        <v>17</v>
      </c>
    </row>
    <row r="331" spans="1:17" x14ac:dyDescent="0.25">
      <c r="A331" s="7" t="s">
        <v>1006</v>
      </c>
      <c r="B331" s="7" t="s">
        <v>1007</v>
      </c>
      <c r="C331" s="7">
        <f>COUNT(K331:P331)</f>
        <v>6</v>
      </c>
      <c r="D331" s="7">
        <f>AVERAGE(K331:P331)</f>
        <v>43.333333333333336</v>
      </c>
      <c r="E331" s="7">
        <f>MAX(K331:P331)</f>
        <v>152</v>
      </c>
      <c r="F331" s="7">
        <f>MIN(K331:P331)</f>
        <v>8</v>
      </c>
      <c r="G331" s="7">
        <f>MODE(K331:P331)</f>
        <v>15</v>
      </c>
      <c r="H331" s="7">
        <f>MEDIAN(K331:P331)</f>
        <v>23.5</v>
      </c>
      <c r="I331" s="7">
        <f>SUM(K331:P331)</f>
        <v>260</v>
      </c>
      <c r="J331" s="7" t="s">
        <v>929</v>
      </c>
      <c r="K331" s="11">
        <v>38</v>
      </c>
      <c r="L331" s="11">
        <v>15</v>
      </c>
      <c r="M331" s="11">
        <v>8</v>
      </c>
      <c r="N331" s="11">
        <v>15</v>
      </c>
      <c r="O331" s="11">
        <v>32</v>
      </c>
      <c r="P331" s="11">
        <v>152</v>
      </c>
      <c r="Q331" s="7" t="s">
        <v>17</v>
      </c>
    </row>
    <row r="332" spans="1:17" x14ac:dyDescent="0.25">
      <c r="A332" s="10" t="s">
        <v>1008</v>
      </c>
      <c r="B332" s="10" t="s">
        <v>1009</v>
      </c>
      <c r="C332" s="10">
        <f>COUNT(K332:P332)</f>
        <v>6</v>
      </c>
      <c r="D332" s="10">
        <f>AVERAGE(K332:P332)</f>
        <v>41.550315465050431</v>
      </c>
      <c r="E332" s="10">
        <f>MAX(K332:P332)</f>
        <v>76.381909547738687</v>
      </c>
      <c r="F332" s="10">
        <f>MIN(K332:P332)</f>
        <v>15.32258064516129</v>
      </c>
      <c r="G332" s="10" t="e">
        <f>MODE(K332:P332)</f>
        <v>#N/A</v>
      </c>
      <c r="H332" s="10">
        <f>MEDIAN(K332:P332)</f>
        <v>40.833333333333336</v>
      </c>
      <c r="I332" s="10">
        <f>SUM(K332:P332)</f>
        <v>249.30189279030259</v>
      </c>
      <c r="J332" s="7" t="s">
        <v>41</v>
      </c>
      <c r="K332" s="12">
        <v>15.32258064516129</v>
      </c>
      <c r="L332" s="12">
        <v>41.666666666666671</v>
      </c>
      <c r="M332" s="12">
        <v>40</v>
      </c>
      <c r="N332" s="12">
        <v>45.454545454545453</v>
      </c>
      <c r="O332" s="12">
        <v>30.476190476190482</v>
      </c>
      <c r="P332" s="12">
        <v>76.381909547738687</v>
      </c>
    </row>
    <row r="333" spans="1:17" x14ac:dyDescent="0.25">
      <c r="A333" s="7" t="s">
        <v>1010</v>
      </c>
      <c r="B333" s="7" t="s">
        <v>1011</v>
      </c>
      <c r="C333" s="7">
        <f>COUNT(K333:P333)</f>
        <v>6</v>
      </c>
      <c r="D333" s="7">
        <f>AVERAGE(K333:P333)</f>
        <v>98676.151666666672</v>
      </c>
      <c r="E333" s="7">
        <f>MAX(K333:P333)</f>
        <v>300000</v>
      </c>
      <c r="F333" s="7">
        <f>MIN(K333:P333)</f>
        <v>6549.84</v>
      </c>
      <c r="G333" s="7" t="e">
        <f>MODE(K333:P333)</f>
        <v>#N/A</v>
      </c>
      <c r="H333" s="7">
        <f>MEDIAN(K333:P333)</f>
        <v>74613.5</v>
      </c>
      <c r="I333" s="7">
        <f>SUM(K333:P333)</f>
        <v>592056.91</v>
      </c>
      <c r="J333" s="7" t="s">
        <v>104</v>
      </c>
      <c r="K333" s="11">
        <v>300000</v>
      </c>
      <c r="L333" s="11">
        <v>18001.34</v>
      </c>
      <c r="M333" s="11">
        <v>6549.84</v>
      </c>
      <c r="N333" s="11">
        <v>69227</v>
      </c>
      <c r="O333" s="11">
        <v>118278.73</v>
      </c>
      <c r="P333" s="11">
        <v>80000</v>
      </c>
      <c r="Q333" s="7" t="s">
        <v>17</v>
      </c>
    </row>
    <row r="334" spans="1:17" x14ac:dyDescent="0.25">
      <c r="A334" s="10" t="s">
        <v>1012</v>
      </c>
      <c r="B334" s="10" t="s">
        <v>1013</v>
      </c>
      <c r="C334" s="10">
        <f>COUNT(K334:P334)</f>
        <v>6</v>
      </c>
      <c r="D334" s="10">
        <f>AVERAGE(K334:P334)</f>
        <v>0</v>
      </c>
      <c r="E334" s="10">
        <f>MAX(K334:P334)</f>
        <v>0</v>
      </c>
      <c r="F334" s="10">
        <f>MIN(K334:P334)</f>
        <v>0</v>
      </c>
      <c r="G334" s="10">
        <f>MODE(K334:P334)</f>
        <v>0</v>
      </c>
      <c r="H334" s="10">
        <f>MEDIAN(K334:P334)</f>
        <v>0</v>
      </c>
      <c r="I334" s="10">
        <f>SUM(K334:P334)</f>
        <v>0</v>
      </c>
      <c r="J334" s="7" t="s">
        <v>41</v>
      </c>
      <c r="K334" s="12">
        <v>0</v>
      </c>
      <c r="L334" s="12">
        <v>0</v>
      </c>
      <c r="M334" s="12">
        <v>0</v>
      </c>
      <c r="N334" s="12">
        <v>0</v>
      </c>
      <c r="O334" s="12">
        <v>0</v>
      </c>
      <c r="P334" s="12">
        <v>0</v>
      </c>
    </row>
    <row r="335" spans="1:17" x14ac:dyDescent="0.25">
      <c r="A335" s="9" t="s">
        <v>333</v>
      </c>
      <c r="B335" s="9"/>
    </row>
    <row r="336" spans="1:17" hidden="1" x14ac:dyDescent="0.25">
      <c r="A336" s="7" t="s">
        <v>334</v>
      </c>
      <c r="B336" s="7" t="s">
        <v>335</v>
      </c>
      <c r="C336" s="7">
        <f>COUNT(K336:P336)</f>
        <v>6</v>
      </c>
      <c r="D336" s="7">
        <f>AVERAGE(K336:P336)</f>
        <v>26993.333333333332</v>
      </c>
      <c r="E336" s="7">
        <f>MAX(K336:P336)</f>
        <v>138000</v>
      </c>
      <c r="F336" s="7">
        <f>MIN(K336:P336)</f>
        <v>750</v>
      </c>
      <c r="G336" s="7" t="e">
        <f>MODE(K336:P336)</f>
        <v>#N/A</v>
      </c>
      <c r="H336" s="7">
        <f>MEDIAN(K336:P336)</f>
        <v>1517.5</v>
      </c>
      <c r="I336" s="7">
        <f>SUM(K336:P336)</f>
        <v>161960</v>
      </c>
      <c r="J336" s="7" t="s">
        <v>18</v>
      </c>
      <c r="K336" s="11">
        <v>19400</v>
      </c>
      <c r="L336" s="11">
        <v>775</v>
      </c>
      <c r="M336" s="11">
        <v>750</v>
      </c>
      <c r="N336" s="11">
        <v>1449</v>
      </c>
      <c r="O336" s="11">
        <v>138000</v>
      </c>
      <c r="P336" s="11">
        <v>1586</v>
      </c>
      <c r="Q336" s="7" t="s">
        <v>17</v>
      </c>
    </row>
    <row r="337" spans="1:17" hidden="1" x14ac:dyDescent="0.25">
      <c r="A337" s="10" t="s">
        <v>336</v>
      </c>
      <c r="B337" s="10" t="s">
        <v>337</v>
      </c>
      <c r="C337" s="10">
        <f>COUNT(K337:P337)</f>
        <v>6</v>
      </c>
      <c r="D337" s="10">
        <f>AVERAGE(K337:P337)</f>
        <v>26993.333333333332</v>
      </c>
      <c r="E337" s="10">
        <f>MAX(K337:P337)</f>
        <v>138000</v>
      </c>
      <c r="F337" s="10">
        <f>MIN(K337:P337)</f>
        <v>750</v>
      </c>
      <c r="G337" s="10" t="e">
        <f>MODE(K337:P337)</f>
        <v>#N/A</v>
      </c>
      <c r="H337" s="10">
        <f>MEDIAN(K337:P337)</f>
        <v>1517.5</v>
      </c>
      <c r="I337" s="10">
        <f>SUM(K337:P337)</f>
        <v>161960</v>
      </c>
      <c r="J337" s="7" t="s">
        <v>18</v>
      </c>
      <c r="K337" s="12">
        <v>19400</v>
      </c>
      <c r="L337" s="12">
        <v>775</v>
      </c>
      <c r="M337" s="12">
        <v>750</v>
      </c>
      <c r="N337" s="12">
        <v>1449</v>
      </c>
      <c r="O337" s="12">
        <v>138000</v>
      </c>
      <c r="P337" s="12">
        <v>1586</v>
      </c>
    </row>
    <row r="338" spans="1:17" hidden="1" x14ac:dyDescent="0.25">
      <c r="A338" s="7" t="s">
        <v>338</v>
      </c>
      <c r="B338" s="7" t="s">
        <v>339</v>
      </c>
      <c r="C338" s="7" t="s">
        <v>17</v>
      </c>
      <c r="K338" s="7" t="s">
        <v>17</v>
      </c>
      <c r="L338" s="7" t="s">
        <v>17</v>
      </c>
      <c r="M338" s="7" t="s">
        <v>17</v>
      </c>
      <c r="N338" s="7" t="s">
        <v>17</v>
      </c>
      <c r="O338" s="7" t="s">
        <v>17</v>
      </c>
      <c r="P338" s="7" t="s">
        <v>17</v>
      </c>
      <c r="Q338" s="7" t="s">
        <v>17</v>
      </c>
    </row>
    <row r="339" spans="1:17" hidden="1" x14ac:dyDescent="0.25">
      <c r="B339" s="7" t="s">
        <v>23</v>
      </c>
      <c r="C339" s="7" t="s">
        <v>17</v>
      </c>
      <c r="K339" s="7">
        <v>55</v>
      </c>
      <c r="L339" s="7">
        <v>65</v>
      </c>
      <c r="M339" s="7">
        <v>45</v>
      </c>
      <c r="N339" s="7">
        <v>42</v>
      </c>
      <c r="O339" s="7">
        <v>53</v>
      </c>
      <c r="P339" s="7">
        <v>70</v>
      </c>
    </row>
    <row r="340" spans="1:17" hidden="1" x14ac:dyDescent="0.25">
      <c r="B340" s="7" t="s">
        <v>24</v>
      </c>
      <c r="C340" s="7" t="s">
        <v>17</v>
      </c>
      <c r="K340" s="7">
        <v>40</v>
      </c>
      <c r="L340" s="7">
        <v>35</v>
      </c>
      <c r="M340" s="7">
        <v>50</v>
      </c>
      <c r="N340" s="7">
        <v>57.31</v>
      </c>
      <c r="O340" s="7">
        <v>46.5</v>
      </c>
      <c r="P340" s="7">
        <v>29</v>
      </c>
    </row>
    <row r="341" spans="1:17" hidden="1" x14ac:dyDescent="0.25">
      <c r="B341" s="7" t="s">
        <v>25</v>
      </c>
      <c r="C341" s="7" t="s">
        <v>17</v>
      </c>
      <c r="K341" s="7">
        <v>5</v>
      </c>
      <c r="L341" s="7">
        <v>0</v>
      </c>
      <c r="M341" s="7">
        <v>5</v>
      </c>
      <c r="N341" s="7">
        <v>0.69</v>
      </c>
      <c r="O341" s="7">
        <v>0.5</v>
      </c>
      <c r="P341" s="7">
        <v>1</v>
      </c>
    </row>
    <row r="342" spans="1:17" hidden="1" x14ac:dyDescent="0.25">
      <c r="A342" s="10" t="s">
        <v>340</v>
      </c>
      <c r="B342" s="10" t="s">
        <v>341</v>
      </c>
      <c r="K342" s="10" t="s">
        <v>1014</v>
      </c>
      <c r="L342" s="10" t="s">
        <v>668</v>
      </c>
      <c r="M342" s="10" t="s">
        <v>1015</v>
      </c>
      <c r="N342" s="10" t="s">
        <v>1016</v>
      </c>
      <c r="O342" s="10" t="s">
        <v>1017</v>
      </c>
      <c r="P342" s="10" t="s">
        <v>1018</v>
      </c>
    </row>
    <row r="343" spans="1:17" hidden="1" x14ac:dyDescent="0.25">
      <c r="A343" s="7" t="s">
        <v>342</v>
      </c>
      <c r="B343" s="7" t="s">
        <v>343</v>
      </c>
      <c r="C343" s="7" t="s">
        <v>17</v>
      </c>
      <c r="K343" s="7" t="s">
        <v>17</v>
      </c>
      <c r="L343" s="7" t="s">
        <v>17</v>
      </c>
      <c r="M343" s="7" t="s">
        <v>17</v>
      </c>
      <c r="N343" s="7" t="s">
        <v>17</v>
      </c>
      <c r="O343" s="7" t="s">
        <v>17</v>
      </c>
      <c r="P343" s="7" t="s">
        <v>17</v>
      </c>
      <c r="Q343" s="7" t="s">
        <v>17</v>
      </c>
    </row>
    <row r="344" spans="1:17" hidden="1" x14ac:dyDescent="0.25">
      <c r="B344" s="7" t="s">
        <v>344</v>
      </c>
      <c r="C344" s="7" t="s">
        <v>17</v>
      </c>
      <c r="K344" s="7" t="s">
        <v>520</v>
      </c>
      <c r="M344" s="7" t="s">
        <v>520</v>
      </c>
      <c r="O344" s="7" t="s">
        <v>520</v>
      </c>
      <c r="P344" s="7" t="s">
        <v>520</v>
      </c>
    </row>
    <row r="345" spans="1:17" hidden="1" x14ac:dyDescent="0.25">
      <c r="B345" s="7" t="s">
        <v>345</v>
      </c>
      <c r="C345" s="7" t="s">
        <v>17</v>
      </c>
      <c r="K345" s="7" t="s">
        <v>520</v>
      </c>
      <c r="L345" s="7" t="s">
        <v>520</v>
      </c>
      <c r="M345" s="7" t="s">
        <v>520</v>
      </c>
      <c r="N345" s="7" t="s">
        <v>520</v>
      </c>
      <c r="O345" s="7" t="s">
        <v>520</v>
      </c>
      <c r="P345" s="7" t="s">
        <v>520</v>
      </c>
    </row>
    <row r="346" spans="1:17" hidden="1" x14ac:dyDescent="0.25">
      <c r="B346" s="7" t="s">
        <v>346</v>
      </c>
      <c r="C346" s="7" t="s">
        <v>17</v>
      </c>
      <c r="K346" s="7" t="s">
        <v>520</v>
      </c>
      <c r="L346" s="7" t="s">
        <v>520</v>
      </c>
      <c r="M346" s="7" t="s">
        <v>520</v>
      </c>
      <c r="N346" s="7" t="s">
        <v>520</v>
      </c>
      <c r="O346" s="7" t="s">
        <v>520</v>
      </c>
      <c r="P346" s="7" t="s">
        <v>520</v>
      </c>
    </row>
    <row r="347" spans="1:17" hidden="1" x14ac:dyDescent="0.25">
      <c r="B347" s="7" t="s">
        <v>347</v>
      </c>
      <c r="C347" s="7" t="s">
        <v>17</v>
      </c>
      <c r="K347" s="7" t="s">
        <v>520</v>
      </c>
      <c r="L347" s="7" t="s">
        <v>520</v>
      </c>
      <c r="O347" s="7" t="s">
        <v>520</v>
      </c>
      <c r="P347" s="7" t="s">
        <v>520</v>
      </c>
    </row>
    <row r="348" spans="1:17" hidden="1" x14ac:dyDescent="0.25">
      <c r="A348" s="10" t="s">
        <v>348</v>
      </c>
      <c r="B348" s="10" t="s">
        <v>349</v>
      </c>
    </row>
    <row r="349" spans="1:17" hidden="1" x14ac:dyDescent="0.25">
      <c r="A349" s="7" t="s">
        <v>350</v>
      </c>
      <c r="B349" s="7" t="s">
        <v>351</v>
      </c>
      <c r="C349" s="7" t="s">
        <v>17</v>
      </c>
      <c r="K349" s="10" t="s">
        <v>519</v>
      </c>
      <c r="L349" s="10" t="s">
        <v>519</v>
      </c>
      <c r="M349" s="10" t="s">
        <v>519</v>
      </c>
      <c r="N349" s="10" t="s">
        <v>519</v>
      </c>
      <c r="O349" s="10" t="s">
        <v>519</v>
      </c>
      <c r="P349" s="10" t="s">
        <v>519</v>
      </c>
      <c r="Q349" s="7" t="s">
        <v>17</v>
      </c>
    </row>
    <row r="350" spans="1:17" hidden="1" x14ac:dyDescent="0.25">
      <c r="A350" s="10" t="s">
        <v>352</v>
      </c>
      <c r="B350" s="10" t="s">
        <v>353</v>
      </c>
      <c r="K350" s="10" t="s">
        <v>519</v>
      </c>
      <c r="L350" s="10" t="s">
        <v>519</v>
      </c>
      <c r="M350" s="10" t="s">
        <v>519</v>
      </c>
      <c r="N350" s="10" t="s">
        <v>519</v>
      </c>
      <c r="O350" s="10" t="s">
        <v>519</v>
      </c>
      <c r="P350" s="10" t="s">
        <v>519</v>
      </c>
    </row>
    <row r="351" spans="1:17" hidden="1" x14ac:dyDescent="0.25">
      <c r="A351" s="7" t="s">
        <v>354</v>
      </c>
      <c r="B351" s="7" t="s">
        <v>355</v>
      </c>
      <c r="C351" s="7" t="s">
        <v>17</v>
      </c>
      <c r="K351" s="10" t="s">
        <v>519</v>
      </c>
      <c r="L351" s="10" t="s">
        <v>519</v>
      </c>
      <c r="M351" s="10" t="s">
        <v>519</v>
      </c>
      <c r="N351" s="10" t="s">
        <v>519</v>
      </c>
      <c r="O351" s="10" t="s">
        <v>519</v>
      </c>
      <c r="P351" s="10" t="s">
        <v>519</v>
      </c>
      <c r="Q351" s="7" t="s">
        <v>17</v>
      </c>
    </row>
    <row r="352" spans="1:17" hidden="1" x14ac:dyDescent="0.25">
      <c r="A352" s="10" t="s">
        <v>356</v>
      </c>
      <c r="B352" s="10" t="s">
        <v>357</v>
      </c>
      <c r="K352" s="10" t="s">
        <v>519</v>
      </c>
      <c r="L352" s="10" t="s">
        <v>519</v>
      </c>
      <c r="M352" s="10" t="s">
        <v>519</v>
      </c>
      <c r="N352" s="10" t="s">
        <v>519</v>
      </c>
      <c r="O352" s="10" t="s">
        <v>519</v>
      </c>
      <c r="P352" s="10" t="s">
        <v>519</v>
      </c>
    </row>
    <row r="353" spans="1:17" x14ac:dyDescent="0.25">
      <c r="A353" s="7" t="s">
        <v>1019</v>
      </c>
      <c r="B353" s="7" t="s">
        <v>1020</v>
      </c>
      <c r="C353" s="7">
        <f>COUNT(K353:P353)</f>
        <v>6</v>
      </c>
      <c r="D353" s="7">
        <f>AVERAGE(K353:P353)</f>
        <v>4313.833333333333</v>
      </c>
      <c r="E353" s="7">
        <f>MAX(K353:P353)</f>
        <v>25047</v>
      </c>
      <c r="F353" s="7">
        <f>MIN(K353:P353)</f>
        <v>0</v>
      </c>
      <c r="G353" s="7">
        <f>MODE(K353:P353)</f>
        <v>0</v>
      </c>
      <c r="H353" s="7">
        <f>MEDIAN(K353:P353)</f>
        <v>59</v>
      </c>
      <c r="I353" s="7">
        <f>SUM(K353:P353)</f>
        <v>25883</v>
      </c>
      <c r="J353" s="7" t="s">
        <v>18</v>
      </c>
      <c r="K353" s="7">
        <f t="shared" ref="K353:P353" si="48">SUM(K354:K356)</f>
        <v>0</v>
      </c>
      <c r="L353" s="7">
        <f t="shared" si="48"/>
        <v>718</v>
      </c>
      <c r="M353" s="7">
        <f t="shared" si="48"/>
        <v>30</v>
      </c>
      <c r="N353" s="7">
        <f t="shared" si="48"/>
        <v>0</v>
      </c>
      <c r="O353" s="7">
        <f t="shared" si="48"/>
        <v>25047</v>
      </c>
      <c r="P353" s="7">
        <f t="shared" si="48"/>
        <v>88</v>
      </c>
      <c r="Q353" s="7" t="s">
        <v>17</v>
      </c>
    </row>
    <row r="354" spans="1:17" x14ac:dyDescent="0.25">
      <c r="B354" s="7" t="s">
        <v>69</v>
      </c>
      <c r="C354" s="7">
        <f>COUNT(K354:P354)</f>
        <v>6</v>
      </c>
      <c r="D354" s="7">
        <f>AVERAGE(K354:P354)</f>
        <v>2528.1666666666665</v>
      </c>
      <c r="E354" s="7">
        <f>MAX(K354:P354)</f>
        <v>14628</v>
      </c>
      <c r="F354" s="7">
        <f>MIN(K354:P354)</f>
        <v>0</v>
      </c>
      <c r="G354" s="7">
        <f>MODE(K354:P354)</f>
        <v>0</v>
      </c>
      <c r="H354" s="7">
        <f>MEDIAN(K354:P354)</f>
        <v>37.5</v>
      </c>
      <c r="I354" s="7">
        <f>SUM(K354:P354)</f>
        <v>15169</v>
      </c>
      <c r="J354" s="7" t="s">
        <v>18</v>
      </c>
      <c r="K354" s="11">
        <v>0</v>
      </c>
      <c r="L354" s="11">
        <v>466</v>
      </c>
      <c r="M354" s="11">
        <v>20</v>
      </c>
      <c r="N354" s="11">
        <v>0</v>
      </c>
      <c r="O354" s="11">
        <v>14628</v>
      </c>
      <c r="P354" s="11">
        <v>55</v>
      </c>
    </row>
    <row r="355" spans="1:17" x14ac:dyDescent="0.25">
      <c r="B355" s="7" t="s">
        <v>70</v>
      </c>
      <c r="C355" s="7">
        <f>COUNT(K355:P355)</f>
        <v>6</v>
      </c>
      <c r="D355" s="7">
        <f>AVERAGE(K355:P355)</f>
        <v>1668.5</v>
      </c>
      <c r="E355" s="7">
        <f>MAX(K355:P355)</f>
        <v>9729</v>
      </c>
      <c r="F355" s="7">
        <f>MIN(K355:P355)</f>
        <v>0</v>
      </c>
      <c r="G355" s="7">
        <f>MODE(K355:P355)</f>
        <v>0</v>
      </c>
      <c r="H355" s="7">
        <f>MEDIAN(K355:P355)</f>
        <v>15</v>
      </c>
      <c r="I355" s="7">
        <f>SUM(K355:P355)</f>
        <v>10011</v>
      </c>
      <c r="J355" s="7" t="s">
        <v>18</v>
      </c>
      <c r="K355" s="11">
        <v>0</v>
      </c>
      <c r="L355" s="11">
        <v>252</v>
      </c>
      <c r="M355" s="11">
        <v>7</v>
      </c>
      <c r="N355" s="11">
        <v>0</v>
      </c>
      <c r="O355" s="11">
        <v>9729</v>
      </c>
      <c r="P355" s="11">
        <v>23</v>
      </c>
    </row>
    <row r="356" spans="1:17" x14ac:dyDescent="0.25">
      <c r="B356" s="7" t="s">
        <v>71</v>
      </c>
      <c r="C356" s="7">
        <f>COUNT(K356:P356)</f>
        <v>6</v>
      </c>
      <c r="D356" s="7">
        <f>AVERAGE(K356:P356)</f>
        <v>117.16666666666667</v>
      </c>
      <c r="E356" s="7">
        <f>MAX(K356:P356)</f>
        <v>690</v>
      </c>
      <c r="F356" s="7">
        <f>MIN(K356:P356)</f>
        <v>0</v>
      </c>
      <c r="G356" s="7">
        <f>MODE(K356:P356)</f>
        <v>0</v>
      </c>
      <c r="H356" s="7">
        <f>MEDIAN(K356:P356)</f>
        <v>1.5</v>
      </c>
      <c r="I356" s="7">
        <f>SUM(K356:P356)</f>
        <v>703</v>
      </c>
      <c r="J356" s="7" t="s">
        <v>18</v>
      </c>
      <c r="K356" s="11">
        <v>0</v>
      </c>
      <c r="L356" s="11">
        <v>0</v>
      </c>
      <c r="M356" s="11">
        <v>3</v>
      </c>
      <c r="N356" s="11">
        <v>0</v>
      </c>
      <c r="O356" s="11">
        <v>690</v>
      </c>
      <c r="P356" s="11">
        <v>10</v>
      </c>
    </row>
    <row r="357" spans="1:17" x14ac:dyDescent="0.25">
      <c r="A357" s="10" t="s">
        <v>1021</v>
      </c>
      <c r="B357" s="10" t="s">
        <v>1022</v>
      </c>
    </row>
    <row r="358" spans="1:17" x14ac:dyDescent="0.25">
      <c r="B358" s="10" t="s">
        <v>69</v>
      </c>
      <c r="C358" s="10">
        <f>COUNT(K358:P358)</f>
        <v>6</v>
      </c>
      <c r="D358" s="10">
        <f>AVERAGE(K358:P358)</f>
        <v>0</v>
      </c>
      <c r="E358" s="10">
        <f>MAX(K358:P358)</f>
        <v>0</v>
      </c>
      <c r="F358" s="10">
        <f>MIN(K358:P358)</f>
        <v>0</v>
      </c>
      <c r="G358" s="10">
        <f>MODE(K358:P358)</f>
        <v>0</v>
      </c>
      <c r="H358" s="10">
        <f>MEDIAN(K358:P358)</f>
        <v>0</v>
      </c>
      <c r="I358" s="10">
        <f>SUM(K358:P358)</f>
        <v>0</v>
      </c>
      <c r="J358" s="7" t="s">
        <v>41</v>
      </c>
      <c r="K358" s="12">
        <v>0</v>
      </c>
      <c r="L358" s="12">
        <v>0</v>
      </c>
      <c r="M358" s="12">
        <v>0</v>
      </c>
      <c r="N358" s="12">
        <v>0</v>
      </c>
      <c r="O358" s="12">
        <v>0</v>
      </c>
      <c r="P358" s="12">
        <v>0</v>
      </c>
    </row>
    <row r="359" spans="1:17" x14ac:dyDescent="0.25">
      <c r="B359" s="10" t="s">
        <v>70</v>
      </c>
      <c r="C359" s="10">
        <f>COUNT(K359:P359)</f>
        <v>6</v>
      </c>
      <c r="D359" s="10">
        <f>AVERAGE(K359:P359)</f>
        <v>0</v>
      </c>
      <c r="E359" s="10">
        <f>MAX(K359:P359)</f>
        <v>0</v>
      </c>
      <c r="F359" s="10">
        <f>MIN(K359:P359)</f>
        <v>0</v>
      </c>
      <c r="G359" s="10">
        <f>MODE(K359:P359)</f>
        <v>0</v>
      </c>
      <c r="H359" s="10">
        <f>MEDIAN(K359:P359)</f>
        <v>0</v>
      </c>
      <c r="I359" s="10">
        <f>SUM(K359:P359)</f>
        <v>0</v>
      </c>
      <c r="J359" s="7" t="s">
        <v>41</v>
      </c>
      <c r="K359" s="12">
        <v>0</v>
      </c>
      <c r="L359" s="12">
        <v>0</v>
      </c>
      <c r="M359" s="12">
        <v>0</v>
      </c>
      <c r="N359" s="12">
        <v>0</v>
      </c>
      <c r="O359" s="12">
        <v>0</v>
      </c>
      <c r="P359" s="12">
        <v>0</v>
      </c>
    </row>
    <row r="360" spans="1:17" x14ac:dyDescent="0.25">
      <c r="B360" s="10" t="s">
        <v>71</v>
      </c>
      <c r="C360" s="10">
        <f>COUNT(K360:P360)</f>
        <v>6</v>
      </c>
      <c r="D360" s="10">
        <f>AVERAGE(K360:P360)</f>
        <v>0</v>
      </c>
      <c r="E360" s="10">
        <f>MAX(K360:P360)</f>
        <v>0</v>
      </c>
      <c r="F360" s="10">
        <f>MIN(K360:P360)</f>
        <v>0</v>
      </c>
      <c r="G360" s="10">
        <f>MODE(K360:P360)</f>
        <v>0</v>
      </c>
      <c r="H360" s="10">
        <f>MEDIAN(K360:P360)</f>
        <v>0</v>
      </c>
      <c r="I360" s="10">
        <f>SUM(K360:P360)</f>
        <v>0</v>
      </c>
      <c r="J360" s="7" t="s">
        <v>41</v>
      </c>
      <c r="K360" s="12">
        <v>0</v>
      </c>
      <c r="L360" s="12">
        <v>0</v>
      </c>
      <c r="M360" s="12">
        <v>0</v>
      </c>
      <c r="N360" s="12">
        <v>0</v>
      </c>
      <c r="O360" s="12">
        <v>0</v>
      </c>
      <c r="P360" s="12">
        <v>0</v>
      </c>
    </row>
    <row r="361" spans="1:17" hidden="1" x14ac:dyDescent="0.25">
      <c r="A361" s="7" t="s">
        <v>358</v>
      </c>
      <c r="B361" s="7" t="s">
        <v>359</v>
      </c>
      <c r="C361" s="7">
        <f>COUNT(K361:P361)</f>
        <v>6</v>
      </c>
      <c r="D361" s="7">
        <f>AVERAGE(K361:P361)</f>
        <v>88.166666666666671</v>
      </c>
      <c r="E361" s="7">
        <f>MAX(K361:P361)</f>
        <v>304</v>
      </c>
      <c r="F361" s="7">
        <f>MIN(K361:P361)</f>
        <v>10</v>
      </c>
      <c r="G361" s="7" t="e">
        <f>MODE(K361:P361)</f>
        <v>#N/A</v>
      </c>
      <c r="H361" s="7">
        <f>MEDIAN(K361:P361)</f>
        <v>47.5</v>
      </c>
      <c r="I361" s="7">
        <f>SUM(K361:P361)</f>
        <v>529</v>
      </c>
      <c r="J361" s="7" t="s">
        <v>135</v>
      </c>
      <c r="K361" s="11">
        <v>25</v>
      </c>
      <c r="L361" s="11">
        <v>55</v>
      </c>
      <c r="M361" s="11">
        <v>10</v>
      </c>
      <c r="N361" s="11">
        <v>95</v>
      </c>
      <c r="O361" s="11">
        <v>304</v>
      </c>
      <c r="P361" s="11">
        <v>40</v>
      </c>
      <c r="Q361" s="7" t="s">
        <v>17</v>
      </c>
    </row>
    <row r="362" spans="1:17" hidden="1" x14ac:dyDescent="0.25">
      <c r="A362" s="10" t="s">
        <v>360</v>
      </c>
      <c r="B362" s="10" t="s">
        <v>361</v>
      </c>
      <c r="C362" s="10">
        <f>COUNT(K362:P362)</f>
        <v>6</v>
      </c>
      <c r="D362" s="10">
        <f>AVERAGE(K362:P362)</f>
        <v>88.166666666666671</v>
      </c>
      <c r="E362" s="10">
        <f>MAX(K362:P362)</f>
        <v>304</v>
      </c>
      <c r="F362" s="10">
        <f>MIN(K362:P362)</f>
        <v>10</v>
      </c>
      <c r="G362" s="10" t="e">
        <f>MODE(K362:P362)</f>
        <v>#N/A</v>
      </c>
      <c r="H362" s="10">
        <f>MEDIAN(K362:P362)</f>
        <v>47.5</v>
      </c>
      <c r="I362" s="10">
        <f>SUM(K362:P362)</f>
        <v>529</v>
      </c>
      <c r="J362" s="7" t="s">
        <v>135</v>
      </c>
      <c r="K362" s="12">
        <v>25</v>
      </c>
      <c r="L362" s="12">
        <v>55</v>
      </c>
      <c r="M362" s="12">
        <v>10</v>
      </c>
      <c r="N362" s="12">
        <v>95</v>
      </c>
      <c r="O362" s="12">
        <v>304</v>
      </c>
      <c r="P362" s="12">
        <v>40</v>
      </c>
    </row>
    <row r="363" spans="1:17" x14ac:dyDescent="0.25">
      <c r="A363" s="9" t="s">
        <v>362</v>
      </c>
      <c r="B363" s="9"/>
    </row>
    <row r="364" spans="1:17" hidden="1" x14ac:dyDescent="0.25">
      <c r="A364" s="7" t="s">
        <v>363</v>
      </c>
      <c r="B364" s="7" t="s">
        <v>364</v>
      </c>
      <c r="C364" s="7" t="s">
        <v>17</v>
      </c>
      <c r="K364" s="10" t="s">
        <v>519</v>
      </c>
      <c r="L364" s="10" t="s">
        <v>519</v>
      </c>
      <c r="M364" s="10" t="s">
        <v>519</v>
      </c>
      <c r="N364" s="10" t="s">
        <v>519</v>
      </c>
      <c r="O364" s="10" t="s">
        <v>519</v>
      </c>
      <c r="P364" s="10" t="s">
        <v>519</v>
      </c>
      <c r="Q364" s="7" t="s">
        <v>17</v>
      </c>
    </row>
    <row r="365" spans="1:17" hidden="1" x14ac:dyDescent="0.25">
      <c r="A365" s="10" t="s">
        <v>365</v>
      </c>
      <c r="B365" s="10" t="s">
        <v>366</v>
      </c>
      <c r="K365" s="10" t="s">
        <v>519</v>
      </c>
      <c r="L365" s="10" t="s">
        <v>519</v>
      </c>
      <c r="M365" s="10" t="s">
        <v>519</v>
      </c>
      <c r="N365" s="10" t="s">
        <v>519</v>
      </c>
      <c r="O365" s="10" t="s">
        <v>519</v>
      </c>
      <c r="P365" s="10" t="s">
        <v>519</v>
      </c>
    </row>
    <row r="366" spans="1:17" x14ac:dyDescent="0.25">
      <c r="A366" s="9" t="s">
        <v>370</v>
      </c>
      <c r="B366" s="9"/>
    </row>
    <row r="367" spans="1:17" x14ac:dyDescent="0.25">
      <c r="A367" s="9" t="s">
        <v>371</v>
      </c>
      <c r="B367" s="9"/>
    </row>
    <row r="368" spans="1:17" hidden="1" x14ac:dyDescent="0.25">
      <c r="A368" s="7" t="s">
        <v>372</v>
      </c>
      <c r="B368" s="7" t="s">
        <v>373</v>
      </c>
      <c r="C368" s="7" t="s">
        <v>17</v>
      </c>
      <c r="K368" s="7" t="s">
        <v>17</v>
      </c>
      <c r="L368" s="7" t="s">
        <v>17</v>
      </c>
      <c r="M368" s="7" t="s">
        <v>17</v>
      </c>
      <c r="N368" s="7" t="s">
        <v>17</v>
      </c>
      <c r="O368" s="7" t="s">
        <v>17</v>
      </c>
      <c r="P368" s="7" t="s">
        <v>17</v>
      </c>
      <c r="Q368" s="7" t="s">
        <v>17</v>
      </c>
    </row>
    <row r="369" spans="1:17" hidden="1" x14ac:dyDescent="0.25">
      <c r="B369" s="7" t="s">
        <v>374</v>
      </c>
      <c r="C369" s="7" t="s">
        <v>17</v>
      </c>
      <c r="K369" s="7" t="s">
        <v>520</v>
      </c>
      <c r="L369" s="7" t="s">
        <v>520</v>
      </c>
      <c r="M369" s="7" t="s">
        <v>520</v>
      </c>
      <c r="N369" s="7" t="s">
        <v>520</v>
      </c>
      <c r="O369" s="7" t="s">
        <v>520</v>
      </c>
    </row>
    <row r="370" spans="1:17" hidden="1" x14ac:dyDescent="0.25">
      <c r="B370" s="7" t="s">
        <v>244</v>
      </c>
      <c r="C370" s="7" t="s">
        <v>17</v>
      </c>
      <c r="K370" s="7" t="s">
        <v>520</v>
      </c>
      <c r="N370" s="7" t="s">
        <v>520</v>
      </c>
    </row>
    <row r="371" spans="1:17" hidden="1" x14ac:dyDescent="0.25">
      <c r="B371" s="7" t="s">
        <v>375</v>
      </c>
      <c r="C371" s="7" t="s">
        <v>17</v>
      </c>
      <c r="K371" s="7" t="s">
        <v>520</v>
      </c>
      <c r="L371" s="7" t="s">
        <v>520</v>
      </c>
      <c r="M371" s="7" t="s">
        <v>520</v>
      </c>
      <c r="N371" s="7" t="s">
        <v>520</v>
      </c>
      <c r="P371" s="7" t="s">
        <v>520</v>
      </c>
    </row>
    <row r="372" spans="1:17" hidden="1" x14ac:dyDescent="0.25">
      <c r="B372" s="7" t="s">
        <v>376</v>
      </c>
      <c r="C372" s="7" t="s">
        <v>17</v>
      </c>
      <c r="K372" s="7" t="s">
        <v>520</v>
      </c>
      <c r="L372" s="7" t="s">
        <v>520</v>
      </c>
      <c r="O372" s="7" t="s">
        <v>520</v>
      </c>
    </row>
    <row r="373" spans="1:17" hidden="1" x14ac:dyDescent="0.25">
      <c r="B373" s="7" t="s">
        <v>377</v>
      </c>
      <c r="C373" s="7" t="s">
        <v>17</v>
      </c>
      <c r="K373" s="7" t="s">
        <v>520</v>
      </c>
      <c r="L373" s="7" t="s">
        <v>520</v>
      </c>
      <c r="O373" s="7" t="s">
        <v>520</v>
      </c>
    </row>
    <row r="374" spans="1:17" hidden="1" x14ac:dyDescent="0.25">
      <c r="B374" s="7" t="s">
        <v>378</v>
      </c>
      <c r="C374" s="7" t="s">
        <v>17</v>
      </c>
      <c r="K374" s="7" t="s">
        <v>520</v>
      </c>
      <c r="L374" s="7" t="s">
        <v>520</v>
      </c>
      <c r="M374" s="7" t="s">
        <v>520</v>
      </c>
      <c r="N374" s="7" t="s">
        <v>520</v>
      </c>
      <c r="O374" s="7" t="s">
        <v>520</v>
      </c>
    </row>
    <row r="375" spans="1:17" hidden="1" x14ac:dyDescent="0.25">
      <c r="B375" s="7" t="s">
        <v>203</v>
      </c>
      <c r="C375" s="7" t="s">
        <v>17</v>
      </c>
    </row>
    <row r="376" spans="1:17" hidden="1" x14ac:dyDescent="0.25">
      <c r="B376" s="7" t="s">
        <v>379</v>
      </c>
      <c r="C376" s="7" t="s">
        <v>17</v>
      </c>
      <c r="K376" s="7" t="s">
        <v>520</v>
      </c>
      <c r="L376" s="7" t="s">
        <v>520</v>
      </c>
      <c r="M376" s="7" t="s">
        <v>520</v>
      </c>
      <c r="N376" s="7" t="s">
        <v>520</v>
      </c>
      <c r="O376" s="7" t="s">
        <v>520</v>
      </c>
      <c r="P376" s="7" t="s">
        <v>520</v>
      </c>
    </row>
    <row r="377" spans="1:17" hidden="1" x14ac:dyDescent="0.25">
      <c r="B377" s="7" t="s">
        <v>125</v>
      </c>
      <c r="C377" s="7" t="s">
        <v>17</v>
      </c>
      <c r="L377" s="7" t="s">
        <v>1023</v>
      </c>
    </row>
    <row r="378" spans="1:17" hidden="1" x14ac:dyDescent="0.25">
      <c r="A378" s="10" t="s">
        <v>1024</v>
      </c>
      <c r="B378" s="10" t="s">
        <v>1025</v>
      </c>
      <c r="K378" s="12">
        <v>63.636363636363633</v>
      </c>
      <c r="L378" s="12">
        <v>54.54545454545454</v>
      </c>
      <c r="M378" s="12">
        <v>36.363636363636367</v>
      </c>
      <c r="N378" s="12">
        <v>45.454545454545453</v>
      </c>
      <c r="O378" s="12">
        <v>45.454545454545453</v>
      </c>
      <c r="P378" s="12">
        <v>18.181818181818183</v>
      </c>
    </row>
    <row r="379" spans="1:17" hidden="1" x14ac:dyDescent="0.25">
      <c r="A379" s="10" t="s">
        <v>380</v>
      </c>
      <c r="B379" s="10" t="s">
        <v>381</v>
      </c>
    </row>
    <row r="380" spans="1:17" x14ac:dyDescent="0.25">
      <c r="A380" s="7" t="s">
        <v>1026</v>
      </c>
      <c r="B380" s="7" t="s">
        <v>1027</v>
      </c>
      <c r="C380" s="7" t="s">
        <v>17</v>
      </c>
      <c r="K380" s="10" t="s">
        <v>519</v>
      </c>
      <c r="L380" s="10" t="s">
        <v>519</v>
      </c>
      <c r="M380" s="10" t="s">
        <v>519</v>
      </c>
      <c r="N380" s="10" t="s">
        <v>519</v>
      </c>
      <c r="O380" s="10" t="s">
        <v>519</v>
      </c>
      <c r="P380" s="10" t="s">
        <v>519</v>
      </c>
      <c r="Q380" s="7" t="s">
        <v>17</v>
      </c>
    </row>
    <row r="381" spans="1:17" x14ac:dyDescent="0.25">
      <c r="A381" s="10" t="s">
        <v>1028</v>
      </c>
      <c r="B381" s="10" t="s">
        <v>1029</v>
      </c>
      <c r="K381" s="10" t="s">
        <v>519</v>
      </c>
      <c r="L381" s="10" t="s">
        <v>519</v>
      </c>
      <c r="M381" s="10" t="s">
        <v>519</v>
      </c>
      <c r="N381" s="10" t="s">
        <v>519</v>
      </c>
      <c r="O381" s="10" t="s">
        <v>519</v>
      </c>
      <c r="P381" s="10" t="s">
        <v>519</v>
      </c>
    </row>
    <row r="382" spans="1:17" x14ac:dyDescent="0.25">
      <c r="A382" s="9" t="s">
        <v>382</v>
      </c>
      <c r="B382" s="9"/>
    </row>
    <row r="383" spans="1:17" hidden="1" x14ac:dyDescent="0.25">
      <c r="A383" s="7" t="s">
        <v>383</v>
      </c>
      <c r="B383" s="7" t="s">
        <v>384</v>
      </c>
      <c r="C383" s="7" t="s">
        <v>17</v>
      </c>
      <c r="K383" s="7" t="s">
        <v>17</v>
      </c>
      <c r="L383" s="7" t="s">
        <v>17</v>
      </c>
      <c r="M383" s="7" t="s">
        <v>17</v>
      </c>
      <c r="N383" s="7" t="s">
        <v>17</v>
      </c>
      <c r="O383" s="7" t="s">
        <v>17</v>
      </c>
      <c r="P383" s="7" t="s">
        <v>17</v>
      </c>
      <c r="Q383" s="7" t="s">
        <v>17</v>
      </c>
    </row>
    <row r="384" spans="1:17" hidden="1" x14ac:dyDescent="0.25">
      <c r="B384" s="7" t="s">
        <v>385</v>
      </c>
      <c r="C384" s="7" t="s">
        <v>17</v>
      </c>
    </row>
    <row r="385" spans="1:17" hidden="1" x14ac:dyDescent="0.25">
      <c r="B385" s="7" t="s">
        <v>386</v>
      </c>
      <c r="C385" s="7" t="s">
        <v>17</v>
      </c>
      <c r="K385" s="7" t="s">
        <v>520</v>
      </c>
      <c r="N385" s="7" t="s">
        <v>520</v>
      </c>
      <c r="O385" s="7" t="s">
        <v>520</v>
      </c>
    </row>
    <row r="386" spans="1:17" hidden="1" x14ac:dyDescent="0.25">
      <c r="B386" s="7" t="s">
        <v>387</v>
      </c>
      <c r="C386" s="7" t="s">
        <v>17</v>
      </c>
      <c r="O386" s="7" t="s">
        <v>520</v>
      </c>
    </row>
    <row r="387" spans="1:17" hidden="1" x14ac:dyDescent="0.25">
      <c r="B387" s="7" t="s">
        <v>388</v>
      </c>
      <c r="C387" s="7" t="s">
        <v>17</v>
      </c>
      <c r="L387" s="7" t="s">
        <v>520</v>
      </c>
      <c r="M387" s="7" t="s">
        <v>520</v>
      </c>
    </row>
    <row r="388" spans="1:17" hidden="1" x14ac:dyDescent="0.25">
      <c r="B388" s="7" t="s">
        <v>203</v>
      </c>
      <c r="C388" s="7" t="s">
        <v>17</v>
      </c>
    </row>
    <row r="389" spans="1:17" hidden="1" x14ac:dyDescent="0.25">
      <c r="B389" s="7" t="s">
        <v>389</v>
      </c>
      <c r="C389" s="7" t="s">
        <v>17</v>
      </c>
      <c r="L389" s="7" t="s">
        <v>520</v>
      </c>
      <c r="M389" s="7" t="s">
        <v>520</v>
      </c>
      <c r="N389" s="7" t="s">
        <v>520</v>
      </c>
      <c r="P389" s="7" t="s">
        <v>520</v>
      </c>
    </row>
    <row r="390" spans="1:17" hidden="1" x14ac:dyDescent="0.25">
      <c r="B390" s="7" t="s">
        <v>125</v>
      </c>
      <c r="C390" s="7" t="s">
        <v>17</v>
      </c>
      <c r="L390" s="7" t="s">
        <v>1030</v>
      </c>
    </row>
    <row r="391" spans="1:17" hidden="1" x14ac:dyDescent="0.25">
      <c r="A391" s="10" t="s">
        <v>1031</v>
      </c>
      <c r="B391" s="10" t="s">
        <v>1032</v>
      </c>
      <c r="K391" s="10" t="s">
        <v>519</v>
      </c>
      <c r="L391" s="10" t="s">
        <v>521</v>
      </c>
      <c r="M391" s="10" t="s">
        <v>519</v>
      </c>
      <c r="N391" s="10" t="s">
        <v>519</v>
      </c>
      <c r="O391" s="10" t="s">
        <v>519</v>
      </c>
      <c r="P391" s="10" t="s">
        <v>519</v>
      </c>
    </row>
    <row r="392" spans="1:17" hidden="1" x14ac:dyDescent="0.25">
      <c r="A392" s="10" t="s">
        <v>390</v>
      </c>
      <c r="B392" s="10" t="s">
        <v>391</v>
      </c>
    </row>
    <row r="393" spans="1:17" hidden="1" x14ac:dyDescent="0.25">
      <c r="A393" s="7" t="s">
        <v>392</v>
      </c>
      <c r="B393" s="7" t="s">
        <v>393</v>
      </c>
      <c r="C393" s="7" t="s">
        <v>17</v>
      </c>
      <c r="K393" s="10" t="s">
        <v>519</v>
      </c>
      <c r="L393" s="10" t="s">
        <v>519</v>
      </c>
      <c r="M393" s="10" t="s">
        <v>521</v>
      </c>
      <c r="N393" s="10" t="s">
        <v>519</v>
      </c>
      <c r="O393" s="10" t="s">
        <v>519</v>
      </c>
      <c r="P393" s="10" t="s">
        <v>521</v>
      </c>
      <c r="Q393" s="7" t="s">
        <v>17</v>
      </c>
    </row>
    <row r="394" spans="1:17" hidden="1" x14ac:dyDescent="0.25">
      <c r="A394" s="10" t="s">
        <v>1033</v>
      </c>
      <c r="B394" s="10" t="s">
        <v>1034</v>
      </c>
      <c r="K394" s="10" t="s">
        <v>519</v>
      </c>
      <c r="L394" s="10" t="s">
        <v>519</v>
      </c>
      <c r="M394" s="10" t="s">
        <v>521</v>
      </c>
      <c r="N394" s="10" t="s">
        <v>519</v>
      </c>
      <c r="O394" s="10" t="s">
        <v>519</v>
      </c>
      <c r="P394" s="10" t="s">
        <v>521</v>
      </c>
    </row>
    <row r="395" spans="1:17" hidden="1" x14ac:dyDescent="0.25">
      <c r="A395" s="10" t="s">
        <v>394</v>
      </c>
      <c r="B395" s="10" t="s">
        <v>395</v>
      </c>
      <c r="K395" s="10" t="s">
        <v>519</v>
      </c>
      <c r="L395" s="10" t="s">
        <v>519</v>
      </c>
      <c r="M395" s="10" t="s">
        <v>521</v>
      </c>
      <c r="N395" s="10" t="s">
        <v>519</v>
      </c>
      <c r="O395" s="10" t="s">
        <v>519</v>
      </c>
      <c r="P395" s="10" t="s">
        <v>521</v>
      </c>
    </row>
    <row r="396" spans="1:17" x14ac:dyDescent="0.25">
      <c r="A396" s="9" t="s">
        <v>410</v>
      </c>
      <c r="B396" s="9"/>
    </row>
    <row r="397" spans="1:17" hidden="1" x14ac:dyDescent="0.25">
      <c r="A397" s="7" t="s">
        <v>411</v>
      </c>
      <c r="B397" s="7" t="s">
        <v>412</v>
      </c>
      <c r="C397" s="7" t="s">
        <v>17</v>
      </c>
      <c r="K397" s="7" t="s">
        <v>17</v>
      </c>
      <c r="L397" s="7" t="s">
        <v>17</v>
      </c>
      <c r="M397" s="7" t="s">
        <v>17</v>
      </c>
      <c r="N397" s="7" t="s">
        <v>17</v>
      </c>
      <c r="O397" s="7" t="s">
        <v>17</v>
      </c>
      <c r="P397" s="7" t="s">
        <v>17</v>
      </c>
      <c r="Q397" s="7" t="s">
        <v>17</v>
      </c>
    </row>
    <row r="398" spans="1:17" hidden="1" x14ac:dyDescent="0.25">
      <c r="B398" s="7" t="s">
        <v>413</v>
      </c>
      <c r="C398" s="7" t="s">
        <v>17</v>
      </c>
      <c r="K398" s="7" t="s">
        <v>520</v>
      </c>
      <c r="L398" s="7" t="s">
        <v>520</v>
      </c>
      <c r="M398" s="7" t="s">
        <v>520</v>
      </c>
      <c r="N398" s="7" t="s">
        <v>520</v>
      </c>
      <c r="O398" s="7" t="s">
        <v>520</v>
      </c>
      <c r="P398" s="7" t="s">
        <v>520</v>
      </c>
    </row>
    <row r="399" spans="1:17" hidden="1" x14ac:dyDescent="0.25">
      <c r="B399" s="7" t="s">
        <v>414</v>
      </c>
      <c r="C399" s="7" t="s">
        <v>17</v>
      </c>
      <c r="K399" s="7" t="s">
        <v>520</v>
      </c>
      <c r="L399" s="7" t="s">
        <v>520</v>
      </c>
      <c r="N399" s="7" t="s">
        <v>520</v>
      </c>
      <c r="O399" s="7" t="s">
        <v>520</v>
      </c>
    </row>
    <row r="400" spans="1:17" hidden="1" x14ac:dyDescent="0.25">
      <c r="B400" s="7" t="s">
        <v>415</v>
      </c>
      <c r="C400" s="7" t="s">
        <v>17</v>
      </c>
      <c r="K400" s="7" t="s">
        <v>520</v>
      </c>
      <c r="L400" s="7" t="s">
        <v>520</v>
      </c>
      <c r="M400" s="7" t="s">
        <v>520</v>
      </c>
      <c r="N400" s="7" t="s">
        <v>520</v>
      </c>
      <c r="O400" s="7" t="s">
        <v>520</v>
      </c>
      <c r="P400" s="7" t="s">
        <v>520</v>
      </c>
    </row>
    <row r="401" spans="1:17" hidden="1" x14ac:dyDescent="0.25">
      <c r="B401" s="7" t="s">
        <v>416</v>
      </c>
      <c r="C401" s="7" t="s">
        <v>17</v>
      </c>
      <c r="K401" s="7" t="s">
        <v>520</v>
      </c>
      <c r="L401" s="7" t="s">
        <v>520</v>
      </c>
      <c r="M401" s="7" t="s">
        <v>520</v>
      </c>
      <c r="N401" s="7" t="s">
        <v>520</v>
      </c>
      <c r="O401" s="7" t="s">
        <v>520</v>
      </c>
      <c r="P401" s="7" t="s">
        <v>520</v>
      </c>
    </row>
    <row r="402" spans="1:17" hidden="1" x14ac:dyDescent="0.25">
      <c r="B402" s="7" t="s">
        <v>417</v>
      </c>
      <c r="C402" s="7" t="s">
        <v>17</v>
      </c>
      <c r="L402" s="7" t="s">
        <v>520</v>
      </c>
      <c r="M402" s="7" t="s">
        <v>520</v>
      </c>
      <c r="N402" s="7" t="s">
        <v>520</v>
      </c>
    </row>
    <row r="403" spans="1:17" hidden="1" x14ac:dyDescent="0.25">
      <c r="B403" s="7" t="s">
        <v>418</v>
      </c>
      <c r="C403" s="7" t="s">
        <v>17</v>
      </c>
      <c r="K403" s="7" t="s">
        <v>520</v>
      </c>
      <c r="L403" s="7" t="s">
        <v>520</v>
      </c>
      <c r="N403" s="7" t="s">
        <v>520</v>
      </c>
      <c r="O403" s="7" t="s">
        <v>520</v>
      </c>
    </row>
    <row r="404" spans="1:17" hidden="1" x14ac:dyDescent="0.25">
      <c r="B404" s="7" t="s">
        <v>203</v>
      </c>
      <c r="C404" s="7" t="s">
        <v>17</v>
      </c>
    </row>
    <row r="405" spans="1:17" hidden="1" x14ac:dyDescent="0.25">
      <c r="B405" s="7" t="s">
        <v>125</v>
      </c>
      <c r="C405" s="7" t="s">
        <v>17</v>
      </c>
      <c r="L405" s="7" t="s">
        <v>1035</v>
      </c>
    </row>
    <row r="406" spans="1:17" hidden="1" x14ac:dyDescent="0.25">
      <c r="A406" s="10" t="s">
        <v>1036</v>
      </c>
      <c r="B406" s="10" t="s">
        <v>1037</v>
      </c>
      <c r="K406" s="12">
        <v>71.428571428571431</v>
      </c>
      <c r="L406" s="12">
        <v>85.714285714285708</v>
      </c>
      <c r="M406" s="12">
        <v>57.142857142857139</v>
      </c>
      <c r="N406" s="12">
        <v>85.714285714285708</v>
      </c>
      <c r="O406" s="12">
        <v>71.428571428571431</v>
      </c>
      <c r="P406" s="12">
        <v>42.857142857142854</v>
      </c>
    </row>
    <row r="407" spans="1:17" hidden="1" x14ac:dyDescent="0.25">
      <c r="A407" s="10" t="s">
        <v>419</v>
      </c>
      <c r="B407" s="10" t="s">
        <v>420</v>
      </c>
    </row>
    <row r="408" spans="1:17" x14ac:dyDescent="0.25">
      <c r="A408" s="9" t="s">
        <v>397</v>
      </c>
      <c r="B408" s="9"/>
    </row>
    <row r="409" spans="1:17" hidden="1" x14ac:dyDescent="0.25">
      <c r="A409" s="7" t="s">
        <v>398</v>
      </c>
      <c r="B409" s="7" t="s">
        <v>399</v>
      </c>
      <c r="C409" s="7" t="s">
        <v>17</v>
      </c>
      <c r="K409" s="7" t="s">
        <v>17</v>
      </c>
      <c r="L409" s="7" t="s">
        <v>17</v>
      </c>
      <c r="M409" s="7" t="s">
        <v>17</v>
      </c>
      <c r="N409" s="7" t="s">
        <v>17</v>
      </c>
      <c r="O409" s="7" t="s">
        <v>17</v>
      </c>
      <c r="P409" s="7" t="s">
        <v>17</v>
      </c>
      <c r="Q409" s="7" t="s">
        <v>17</v>
      </c>
    </row>
    <row r="410" spans="1:17" hidden="1" x14ac:dyDescent="0.25">
      <c r="B410" s="7" t="s">
        <v>400</v>
      </c>
      <c r="C410" s="7" t="s">
        <v>17</v>
      </c>
      <c r="P410" s="7" t="s">
        <v>520</v>
      </c>
    </row>
    <row r="411" spans="1:17" hidden="1" x14ac:dyDescent="0.25">
      <c r="B411" s="7" t="s">
        <v>401</v>
      </c>
      <c r="C411" s="7" t="s">
        <v>17</v>
      </c>
      <c r="K411" s="7" t="s">
        <v>520</v>
      </c>
      <c r="L411" s="7" t="s">
        <v>520</v>
      </c>
      <c r="M411" s="7" t="s">
        <v>520</v>
      </c>
      <c r="N411" s="7" t="s">
        <v>520</v>
      </c>
      <c r="O411" s="7" t="s">
        <v>520</v>
      </c>
      <c r="P411" s="7" t="s">
        <v>520</v>
      </c>
    </row>
    <row r="412" spans="1:17" hidden="1" x14ac:dyDescent="0.25">
      <c r="B412" s="7" t="s">
        <v>402</v>
      </c>
      <c r="C412" s="7" t="s">
        <v>17</v>
      </c>
      <c r="L412" s="7" t="s">
        <v>520</v>
      </c>
      <c r="N412" s="7" t="s">
        <v>520</v>
      </c>
      <c r="O412" s="7" t="s">
        <v>520</v>
      </c>
      <c r="P412" s="7" t="s">
        <v>520</v>
      </c>
    </row>
    <row r="413" spans="1:17" hidden="1" x14ac:dyDescent="0.25">
      <c r="B413" s="7" t="s">
        <v>403</v>
      </c>
      <c r="C413" s="7" t="s">
        <v>17</v>
      </c>
      <c r="K413" s="7" t="s">
        <v>520</v>
      </c>
      <c r="L413" s="7" t="s">
        <v>520</v>
      </c>
      <c r="M413" s="7" t="s">
        <v>520</v>
      </c>
      <c r="N413" s="7" t="s">
        <v>520</v>
      </c>
      <c r="O413" s="7" t="s">
        <v>520</v>
      </c>
      <c r="P413" s="7" t="s">
        <v>520</v>
      </c>
    </row>
    <row r="414" spans="1:17" hidden="1" x14ac:dyDescent="0.25">
      <c r="B414" s="7" t="s">
        <v>404</v>
      </c>
      <c r="C414" s="7" t="s">
        <v>17</v>
      </c>
      <c r="K414" s="7" t="s">
        <v>520</v>
      </c>
      <c r="L414" s="7" t="s">
        <v>520</v>
      </c>
      <c r="M414" s="7" t="s">
        <v>520</v>
      </c>
      <c r="N414" s="7" t="s">
        <v>520</v>
      </c>
      <c r="O414" s="7" t="s">
        <v>520</v>
      </c>
      <c r="P414" s="7" t="s">
        <v>520</v>
      </c>
    </row>
    <row r="415" spans="1:17" hidden="1" x14ac:dyDescent="0.25">
      <c r="B415" s="7" t="s">
        <v>405</v>
      </c>
      <c r="C415" s="7" t="s">
        <v>17</v>
      </c>
      <c r="L415" s="7" t="s">
        <v>520</v>
      </c>
      <c r="M415" s="7" t="s">
        <v>520</v>
      </c>
      <c r="N415" s="7" t="s">
        <v>520</v>
      </c>
      <c r="O415" s="7" t="s">
        <v>520</v>
      </c>
      <c r="P415" s="7" t="s">
        <v>520</v>
      </c>
    </row>
    <row r="416" spans="1:17" hidden="1" x14ac:dyDescent="0.25">
      <c r="B416" s="7" t="s">
        <v>406</v>
      </c>
      <c r="C416" s="7" t="s">
        <v>17</v>
      </c>
      <c r="L416" s="7" t="s">
        <v>520</v>
      </c>
      <c r="M416" s="7" t="s">
        <v>520</v>
      </c>
      <c r="O416" s="7" t="s">
        <v>520</v>
      </c>
      <c r="P416" s="7" t="s">
        <v>520</v>
      </c>
    </row>
    <row r="417" spans="1:17" hidden="1" x14ac:dyDescent="0.25">
      <c r="B417" s="7" t="s">
        <v>407</v>
      </c>
      <c r="C417" s="7" t="s">
        <v>17</v>
      </c>
      <c r="P417" s="7" t="s">
        <v>520</v>
      </c>
    </row>
    <row r="418" spans="1:17" hidden="1" x14ac:dyDescent="0.25">
      <c r="B418" s="7" t="s">
        <v>203</v>
      </c>
      <c r="C418" s="7" t="s">
        <v>17</v>
      </c>
    </row>
    <row r="419" spans="1:17" hidden="1" x14ac:dyDescent="0.25">
      <c r="B419" s="7" t="s">
        <v>125</v>
      </c>
      <c r="C419" s="7" t="s">
        <v>17</v>
      </c>
      <c r="L419" s="7" t="s">
        <v>1038</v>
      </c>
    </row>
    <row r="420" spans="1:17" hidden="1" x14ac:dyDescent="0.25">
      <c r="A420" s="10" t="s">
        <v>1039</v>
      </c>
      <c r="B420" s="10" t="s">
        <v>1040</v>
      </c>
      <c r="K420" s="12">
        <v>27.27272727272727</v>
      </c>
      <c r="L420" s="12">
        <v>54.54545454545454</v>
      </c>
      <c r="M420" s="12">
        <v>45.454545454545453</v>
      </c>
      <c r="N420" s="12">
        <v>45.454545454545453</v>
      </c>
      <c r="O420" s="12">
        <v>54.54545454545454</v>
      </c>
      <c r="P420" s="12">
        <v>72.727272727272734</v>
      </c>
    </row>
    <row r="421" spans="1:17" hidden="1" x14ac:dyDescent="0.25">
      <c r="A421" s="10" t="s">
        <v>408</v>
      </c>
      <c r="B421" s="10" t="s">
        <v>409</v>
      </c>
    </row>
    <row r="422" spans="1:17" x14ac:dyDescent="0.25">
      <c r="A422" s="9" t="s">
        <v>421</v>
      </c>
      <c r="B422" s="9"/>
    </row>
    <row r="423" spans="1:17" hidden="1" x14ac:dyDescent="0.25">
      <c r="A423" s="7" t="s">
        <v>422</v>
      </c>
      <c r="B423" s="7" t="s">
        <v>423</v>
      </c>
      <c r="C423" s="7" t="s">
        <v>17</v>
      </c>
      <c r="K423" s="7" t="s">
        <v>17</v>
      </c>
      <c r="L423" s="7" t="s">
        <v>17</v>
      </c>
      <c r="M423" s="7" t="s">
        <v>17</v>
      </c>
      <c r="N423" s="7" t="s">
        <v>17</v>
      </c>
      <c r="O423" s="7" t="s">
        <v>17</v>
      </c>
      <c r="P423" s="7" t="s">
        <v>17</v>
      </c>
      <c r="Q423" s="7" t="s">
        <v>17</v>
      </c>
    </row>
    <row r="424" spans="1:17" hidden="1" x14ac:dyDescent="0.25">
      <c r="B424" s="7" t="s">
        <v>424</v>
      </c>
      <c r="C424" s="7" t="s">
        <v>17</v>
      </c>
      <c r="K424" s="7" t="s">
        <v>520</v>
      </c>
      <c r="N424" s="7" t="s">
        <v>520</v>
      </c>
      <c r="P424" s="7" t="s">
        <v>520</v>
      </c>
    </row>
    <row r="425" spans="1:17" hidden="1" x14ac:dyDescent="0.25">
      <c r="B425" s="7" t="s">
        <v>425</v>
      </c>
      <c r="C425" s="7" t="s">
        <v>17</v>
      </c>
      <c r="K425" s="7" t="s">
        <v>520</v>
      </c>
      <c r="L425" s="7" t="s">
        <v>520</v>
      </c>
      <c r="M425" s="7" t="s">
        <v>520</v>
      </c>
      <c r="N425" s="7" t="s">
        <v>520</v>
      </c>
      <c r="P425" s="7" t="s">
        <v>520</v>
      </c>
    </row>
    <row r="426" spans="1:17" hidden="1" x14ac:dyDescent="0.25">
      <c r="B426" s="7" t="s">
        <v>426</v>
      </c>
      <c r="C426" s="7" t="s">
        <v>17</v>
      </c>
      <c r="K426" s="7" t="s">
        <v>520</v>
      </c>
      <c r="L426" s="7" t="s">
        <v>520</v>
      </c>
      <c r="M426" s="7" t="s">
        <v>520</v>
      </c>
      <c r="O426" s="7" t="s">
        <v>520</v>
      </c>
      <c r="P426" s="7" t="s">
        <v>520</v>
      </c>
    </row>
    <row r="427" spans="1:17" hidden="1" x14ac:dyDescent="0.25">
      <c r="B427" s="7" t="s">
        <v>427</v>
      </c>
      <c r="C427" s="7" t="s">
        <v>17</v>
      </c>
      <c r="K427" s="7" t="s">
        <v>520</v>
      </c>
      <c r="M427" s="7" t="s">
        <v>520</v>
      </c>
      <c r="N427" s="7" t="s">
        <v>520</v>
      </c>
      <c r="P427" s="7" t="s">
        <v>520</v>
      </c>
    </row>
    <row r="428" spans="1:17" hidden="1" x14ac:dyDescent="0.25">
      <c r="B428" s="7" t="s">
        <v>428</v>
      </c>
      <c r="C428" s="7" t="s">
        <v>17</v>
      </c>
      <c r="K428" s="7" t="s">
        <v>520</v>
      </c>
      <c r="M428" s="7" t="s">
        <v>520</v>
      </c>
    </row>
    <row r="429" spans="1:17" hidden="1" x14ac:dyDescent="0.25">
      <c r="B429" s="7" t="s">
        <v>429</v>
      </c>
      <c r="C429" s="7" t="s">
        <v>17</v>
      </c>
      <c r="K429" s="7" t="s">
        <v>520</v>
      </c>
      <c r="L429" s="7" t="s">
        <v>520</v>
      </c>
      <c r="M429" s="7" t="s">
        <v>520</v>
      </c>
      <c r="O429" s="7" t="s">
        <v>520</v>
      </c>
      <c r="P429" s="7" t="s">
        <v>520</v>
      </c>
    </row>
    <row r="430" spans="1:17" hidden="1" x14ac:dyDescent="0.25">
      <c r="B430" s="7" t="s">
        <v>430</v>
      </c>
      <c r="C430" s="7" t="s">
        <v>17</v>
      </c>
      <c r="K430" s="7" t="s">
        <v>520</v>
      </c>
      <c r="L430" s="7" t="s">
        <v>520</v>
      </c>
      <c r="M430" s="7" t="s">
        <v>520</v>
      </c>
      <c r="N430" s="7" t="s">
        <v>520</v>
      </c>
      <c r="O430" s="7" t="s">
        <v>520</v>
      </c>
      <c r="P430" s="7" t="s">
        <v>520</v>
      </c>
    </row>
    <row r="431" spans="1:17" hidden="1" x14ac:dyDescent="0.25">
      <c r="B431" s="7" t="s">
        <v>431</v>
      </c>
      <c r="C431" s="7" t="s">
        <v>17</v>
      </c>
      <c r="K431" s="7" t="s">
        <v>520</v>
      </c>
      <c r="L431" s="7" t="s">
        <v>520</v>
      </c>
      <c r="M431" s="7" t="s">
        <v>520</v>
      </c>
      <c r="N431" s="7" t="s">
        <v>520</v>
      </c>
      <c r="O431" s="7" t="s">
        <v>520</v>
      </c>
      <c r="P431" s="7" t="s">
        <v>520</v>
      </c>
    </row>
    <row r="432" spans="1:17" hidden="1" x14ac:dyDescent="0.25">
      <c r="B432" s="7" t="s">
        <v>203</v>
      </c>
      <c r="C432" s="7" t="s">
        <v>17</v>
      </c>
    </row>
    <row r="433" spans="1:16" hidden="1" x14ac:dyDescent="0.25">
      <c r="B433" s="7" t="s">
        <v>432</v>
      </c>
      <c r="C433" s="7" t="s">
        <v>17</v>
      </c>
      <c r="K433" s="7" t="s">
        <v>520</v>
      </c>
      <c r="L433" s="7" t="s">
        <v>520</v>
      </c>
      <c r="M433" s="7" t="s">
        <v>520</v>
      </c>
      <c r="O433" s="7" t="s">
        <v>520</v>
      </c>
      <c r="P433" s="7" t="s">
        <v>520</v>
      </c>
    </row>
    <row r="434" spans="1:16" hidden="1" x14ac:dyDescent="0.25">
      <c r="B434" s="7" t="s">
        <v>125</v>
      </c>
      <c r="C434" s="7" t="s">
        <v>17</v>
      </c>
      <c r="L434" s="7" t="s">
        <v>1041</v>
      </c>
    </row>
    <row r="435" spans="1:16" hidden="1" x14ac:dyDescent="0.25">
      <c r="A435" s="10" t="s">
        <v>433</v>
      </c>
      <c r="B435" s="10" t="s">
        <v>434</v>
      </c>
    </row>
    <row r="436" spans="1:16" x14ac:dyDescent="0.25">
      <c r="A436" s="9" t="s">
        <v>437</v>
      </c>
      <c r="B436" s="9"/>
    </row>
    <row r="437" spans="1:16" x14ac:dyDescent="0.25">
      <c r="A437" s="7" t="s">
        <v>438</v>
      </c>
      <c r="B437" s="7" t="s">
        <v>439</v>
      </c>
      <c r="C437" s="7" t="s">
        <v>17</v>
      </c>
      <c r="K437" s="7" t="s">
        <v>1042</v>
      </c>
      <c r="L437" s="7" t="s">
        <v>1043</v>
      </c>
      <c r="O437" s="7" t="s">
        <v>1044</v>
      </c>
      <c r="P437" s="7" t="s">
        <v>1045</v>
      </c>
    </row>
    <row r="438" spans="1:16" x14ac:dyDescent="0.25">
      <c r="B438" s="7" t="s">
        <v>69</v>
      </c>
      <c r="K438" s="7" t="s">
        <v>1046</v>
      </c>
      <c r="L438" s="7" t="s">
        <v>1047</v>
      </c>
      <c r="O438" s="7" t="s">
        <v>524</v>
      </c>
      <c r="P438" s="7" t="s">
        <v>1048</v>
      </c>
    </row>
    <row r="439" spans="1:16" x14ac:dyDescent="0.25">
      <c r="B439" s="7" t="s">
        <v>70</v>
      </c>
      <c r="K439" s="7" t="s">
        <v>1049</v>
      </c>
      <c r="L439" s="7" t="s">
        <v>1049</v>
      </c>
      <c r="O439" s="7" t="s">
        <v>1044</v>
      </c>
      <c r="P439" s="7" t="s">
        <v>1050</v>
      </c>
    </row>
    <row r="440" spans="1:16" x14ac:dyDescent="0.25">
      <c r="B440" s="7" t="s">
        <v>71</v>
      </c>
      <c r="K440" s="7" t="s">
        <v>524</v>
      </c>
      <c r="L440" s="7" t="s">
        <v>524</v>
      </c>
      <c r="O440" s="7" t="s">
        <v>524</v>
      </c>
      <c r="P440" s="7" t="s">
        <v>524</v>
      </c>
    </row>
    <row r="441" spans="1:16" x14ac:dyDescent="0.25">
      <c r="A441" s="7" t="s">
        <v>440</v>
      </c>
      <c r="B441" s="7" t="s">
        <v>441</v>
      </c>
      <c r="C441" s="7" t="s">
        <v>17</v>
      </c>
      <c r="K441" s="7" t="s">
        <v>1051</v>
      </c>
      <c r="L441" s="7" t="s">
        <v>1052</v>
      </c>
      <c r="O441" s="7" t="s">
        <v>1044</v>
      </c>
      <c r="P441" s="7" t="s">
        <v>1049</v>
      </c>
    </row>
    <row r="442" spans="1:16" x14ac:dyDescent="0.25">
      <c r="B442" s="7" t="s">
        <v>69</v>
      </c>
      <c r="K442" s="7" t="s">
        <v>1053</v>
      </c>
      <c r="L442" s="7" t="s">
        <v>1054</v>
      </c>
      <c r="O442" s="7" t="s">
        <v>524</v>
      </c>
      <c r="P442" s="7" t="s">
        <v>1055</v>
      </c>
    </row>
    <row r="443" spans="1:16" x14ac:dyDescent="0.25">
      <c r="B443" s="7" t="s">
        <v>70</v>
      </c>
      <c r="K443" s="7" t="s">
        <v>1056</v>
      </c>
      <c r="L443" s="7" t="s">
        <v>1044</v>
      </c>
      <c r="O443" s="7" t="s">
        <v>1044</v>
      </c>
      <c r="P443" s="7" t="s">
        <v>1057</v>
      </c>
    </row>
    <row r="444" spans="1:16" x14ac:dyDescent="0.25">
      <c r="B444" s="7" t="s">
        <v>71</v>
      </c>
      <c r="K444" s="7" t="s">
        <v>524</v>
      </c>
      <c r="L444" s="7" t="s">
        <v>524</v>
      </c>
      <c r="O444" s="7" t="s">
        <v>524</v>
      </c>
      <c r="P444" s="7" t="s">
        <v>524</v>
      </c>
    </row>
    <row r="445" spans="1:16" x14ac:dyDescent="0.25">
      <c r="A445" s="7" t="s">
        <v>442</v>
      </c>
      <c r="B445" s="7" t="s">
        <v>443</v>
      </c>
      <c r="C445" s="7" t="s">
        <v>17</v>
      </c>
      <c r="K445" s="7" t="s">
        <v>1058</v>
      </c>
      <c r="L445" s="7" t="s">
        <v>1059</v>
      </c>
      <c r="O445" s="7" t="s">
        <v>1044</v>
      </c>
      <c r="P445" s="7" t="s">
        <v>1060</v>
      </c>
    </row>
    <row r="446" spans="1:16" x14ac:dyDescent="0.25">
      <c r="B446" s="7" t="s">
        <v>69</v>
      </c>
      <c r="K446" s="7" t="s">
        <v>1044</v>
      </c>
      <c r="L446" s="7" t="s">
        <v>1061</v>
      </c>
      <c r="O446" s="7" t="s">
        <v>524</v>
      </c>
      <c r="P446" s="7" t="s">
        <v>1062</v>
      </c>
    </row>
    <row r="447" spans="1:16" x14ac:dyDescent="0.25">
      <c r="B447" s="7" t="s">
        <v>70</v>
      </c>
      <c r="K447" s="7" t="s">
        <v>1049</v>
      </c>
      <c r="L447" s="7" t="s">
        <v>1063</v>
      </c>
      <c r="O447" s="7" t="s">
        <v>1044</v>
      </c>
      <c r="P447" s="7" t="s">
        <v>1049</v>
      </c>
    </row>
    <row r="448" spans="1:16" x14ac:dyDescent="0.25">
      <c r="B448" s="7" t="s">
        <v>71</v>
      </c>
      <c r="K448" s="7" t="s">
        <v>524</v>
      </c>
      <c r="L448" s="7" t="s">
        <v>524</v>
      </c>
      <c r="O448" s="7" t="s">
        <v>524</v>
      </c>
      <c r="P448" s="7" t="s">
        <v>524</v>
      </c>
    </row>
    <row r="449" spans="1:16" x14ac:dyDescent="0.25">
      <c r="A449" s="7" t="s">
        <v>444</v>
      </c>
      <c r="B449" s="7" t="s">
        <v>445</v>
      </c>
      <c r="C449" s="7" t="s">
        <v>17</v>
      </c>
      <c r="K449" s="7" t="s">
        <v>1064</v>
      </c>
      <c r="L449" s="7" t="s">
        <v>1065</v>
      </c>
      <c r="O449" s="7" t="s">
        <v>1044</v>
      </c>
      <c r="P449" s="7" t="s">
        <v>1066</v>
      </c>
    </row>
    <row r="450" spans="1:16" x14ac:dyDescent="0.25">
      <c r="B450" s="7" t="s">
        <v>69</v>
      </c>
      <c r="K450" s="7" t="s">
        <v>1067</v>
      </c>
      <c r="L450" s="7" t="s">
        <v>1054</v>
      </c>
      <c r="O450" s="7" t="s">
        <v>524</v>
      </c>
      <c r="P450" s="7" t="s">
        <v>1068</v>
      </c>
    </row>
    <row r="451" spans="1:16" x14ac:dyDescent="0.25">
      <c r="B451" s="7" t="s">
        <v>70</v>
      </c>
      <c r="K451" s="7" t="s">
        <v>1044</v>
      </c>
      <c r="L451" s="7" t="s">
        <v>1063</v>
      </c>
      <c r="O451" s="7" t="s">
        <v>1044</v>
      </c>
      <c r="P451" s="7" t="s">
        <v>1044</v>
      </c>
    </row>
    <row r="452" spans="1:16" x14ac:dyDescent="0.25">
      <c r="B452" s="7" t="s">
        <v>71</v>
      </c>
      <c r="K452" s="7" t="s">
        <v>524</v>
      </c>
      <c r="L452" s="7" t="s">
        <v>524</v>
      </c>
      <c r="O452" s="7" t="s">
        <v>524</v>
      </c>
      <c r="P452" s="7" t="s">
        <v>524</v>
      </c>
    </row>
    <row r="453" spans="1:16" x14ac:dyDescent="0.25">
      <c r="A453" s="9" t="s">
        <v>446</v>
      </c>
      <c r="B453" s="9"/>
    </row>
    <row r="454" spans="1:16" x14ac:dyDescent="0.25">
      <c r="A454" s="7" t="s">
        <v>447</v>
      </c>
      <c r="B454" s="7" t="s">
        <v>448</v>
      </c>
      <c r="C454" s="7" t="s">
        <v>17</v>
      </c>
      <c r="K454" s="7" t="s">
        <v>1069</v>
      </c>
      <c r="L454" s="7" t="s">
        <v>1070</v>
      </c>
      <c r="O454" s="7" t="s">
        <v>1044</v>
      </c>
      <c r="P454" s="7" t="s">
        <v>1071</v>
      </c>
    </row>
    <row r="455" spans="1:16" x14ac:dyDescent="0.25">
      <c r="B455" s="7" t="s">
        <v>69</v>
      </c>
      <c r="K455" s="7" t="s">
        <v>1072</v>
      </c>
      <c r="L455" s="7" t="s">
        <v>1046</v>
      </c>
      <c r="O455" s="7" t="s">
        <v>524</v>
      </c>
      <c r="P455" s="7" t="s">
        <v>1073</v>
      </c>
    </row>
    <row r="456" spans="1:16" x14ac:dyDescent="0.25">
      <c r="B456" s="7" t="s">
        <v>70</v>
      </c>
      <c r="K456" s="7" t="s">
        <v>1049</v>
      </c>
      <c r="L456" s="7" t="s">
        <v>1044</v>
      </c>
      <c r="O456" s="7" t="s">
        <v>1044</v>
      </c>
      <c r="P456" s="7" t="s">
        <v>1057</v>
      </c>
    </row>
    <row r="457" spans="1:16" x14ac:dyDescent="0.25">
      <c r="B457" s="7" t="s">
        <v>71</v>
      </c>
      <c r="K457" s="7" t="s">
        <v>524</v>
      </c>
      <c r="L457" s="7" t="s">
        <v>524</v>
      </c>
      <c r="O457" s="7" t="s">
        <v>524</v>
      </c>
      <c r="P457" s="7" t="s">
        <v>524</v>
      </c>
    </row>
    <row r="458" spans="1:16" x14ac:dyDescent="0.25">
      <c r="A458" s="7" t="s">
        <v>450</v>
      </c>
      <c r="B458" s="7" t="s">
        <v>451</v>
      </c>
      <c r="C458" s="7" t="s">
        <v>17</v>
      </c>
      <c r="K458" s="7" t="s">
        <v>1074</v>
      </c>
      <c r="L458" s="7" t="s">
        <v>1044</v>
      </c>
      <c r="O458" s="7" t="s">
        <v>1044</v>
      </c>
      <c r="P458" s="7" t="s">
        <v>1045</v>
      </c>
    </row>
    <row r="459" spans="1:16" x14ac:dyDescent="0.25">
      <c r="B459" s="7" t="s">
        <v>69</v>
      </c>
      <c r="K459" s="7" t="s">
        <v>1075</v>
      </c>
      <c r="L459" s="7" t="s">
        <v>1044</v>
      </c>
      <c r="O459" s="7" t="s">
        <v>524</v>
      </c>
      <c r="P459" s="7" t="s">
        <v>1049</v>
      </c>
    </row>
    <row r="460" spans="1:16" x14ac:dyDescent="0.25">
      <c r="B460" s="7" t="s">
        <v>70</v>
      </c>
      <c r="K460" s="7" t="s">
        <v>1049</v>
      </c>
      <c r="L460" s="7" t="s">
        <v>1044</v>
      </c>
      <c r="O460" s="7" t="s">
        <v>1044</v>
      </c>
      <c r="P460" s="7" t="s">
        <v>1044</v>
      </c>
    </row>
    <row r="461" spans="1:16" x14ac:dyDescent="0.25">
      <c r="B461" s="7" t="s">
        <v>71</v>
      </c>
      <c r="K461" s="7" t="s">
        <v>524</v>
      </c>
      <c r="L461" s="7" t="s">
        <v>524</v>
      </c>
      <c r="O461" s="7" t="s">
        <v>524</v>
      </c>
      <c r="P461" s="7" t="s">
        <v>524</v>
      </c>
    </row>
    <row r="462" spans="1:16" x14ac:dyDescent="0.25">
      <c r="A462" s="7" t="s">
        <v>457</v>
      </c>
      <c r="B462" s="7" t="s">
        <v>458</v>
      </c>
      <c r="C462" s="7" t="s">
        <v>17</v>
      </c>
      <c r="K462" s="7" t="s">
        <v>1076</v>
      </c>
      <c r="L462" s="7" t="s">
        <v>1070</v>
      </c>
      <c r="O462" s="7" t="s">
        <v>1077</v>
      </c>
      <c r="P462" s="7" t="s">
        <v>1056</v>
      </c>
    </row>
    <row r="463" spans="1:16" x14ac:dyDescent="0.25">
      <c r="B463" s="7" t="s">
        <v>69</v>
      </c>
      <c r="K463" s="7" t="s">
        <v>1078</v>
      </c>
      <c r="L463" s="7" t="s">
        <v>1046</v>
      </c>
      <c r="O463" s="7" t="s">
        <v>524</v>
      </c>
      <c r="P463" s="7" t="s">
        <v>1079</v>
      </c>
    </row>
    <row r="464" spans="1:16" x14ac:dyDescent="0.25">
      <c r="B464" s="7" t="s">
        <v>70</v>
      </c>
      <c r="K464" s="7" t="s">
        <v>1049</v>
      </c>
      <c r="L464" s="7" t="s">
        <v>1044</v>
      </c>
      <c r="O464" s="7" t="s">
        <v>1077</v>
      </c>
      <c r="P464" s="7" t="s">
        <v>1080</v>
      </c>
    </row>
    <row r="465" spans="1:16" x14ac:dyDescent="0.25">
      <c r="B465" s="7" t="s">
        <v>71</v>
      </c>
      <c r="K465" s="7" t="s">
        <v>524</v>
      </c>
      <c r="L465" s="7" t="s">
        <v>524</v>
      </c>
      <c r="O465" s="7" t="s">
        <v>524</v>
      </c>
      <c r="P465" s="7" t="s">
        <v>524</v>
      </c>
    </row>
    <row r="466" spans="1:16" x14ac:dyDescent="0.25">
      <c r="A466" s="9" t="s">
        <v>452</v>
      </c>
      <c r="B466" s="9"/>
    </row>
    <row r="467" spans="1:16" x14ac:dyDescent="0.25">
      <c r="A467" s="7" t="s">
        <v>453</v>
      </c>
      <c r="B467" s="7" t="s">
        <v>454</v>
      </c>
      <c r="C467" s="7" t="s">
        <v>17</v>
      </c>
      <c r="K467" s="7" t="s">
        <v>1081</v>
      </c>
      <c r="L467" s="7" t="s">
        <v>1059</v>
      </c>
      <c r="O467" s="7" t="s">
        <v>1077</v>
      </c>
      <c r="P467" s="7" t="s">
        <v>1082</v>
      </c>
    </row>
    <row r="468" spans="1:16" x14ac:dyDescent="0.25">
      <c r="B468" s="7" t="s">
        <v>69</v>
      </c>
      <c r="K468" s="7" t="s">
        <v>1083</v>
      </c>
      <c r="L468" s="7" t="s">
        <v>1061</v>
      </c>
      <c r="O468" s="7" t="s">
        <v>524</v>
      </c>
      <c r="P468" s="7" t="s">
        <v>1056</v>
      </c>
    </row>
    <row r="469" spans="1:16" x14ac:dyDescent="0.25">
      <c r="B469" s="7" t="s">
        <v>70</v>
      </c>
      <c r="K469" s="7" t="s">
        <v>1049</v>
      </c>
      <c r="L469" s="7" t="s">
        <v>1063</v>
      </c>
      <c r="O469" s="7" t="s">
        <v>1077</v>
      </c>
      <c r="P469" s="7" t="s">
        <v>1049</v>
      </c>
    </row>
    <row r="470" spans="1:16" x14ac:dyDescent="0.25">
      <c r="B470" s="7" t="s">
        <v>71</v>
      </c>
      <c r="K470" s="7" t="s">
        <v>524</v>
      </c>
      <c r="L470" s="7" t="s">
        <v>524</v>
      </c>
      <c r="O470" s="7" t="s">
        <v>524</v>
      </c>
      <c r="P470" s="7" t="s">
        <v>524</v>
      </c>
    </row>
    <row r="471" spans="1:16" x14ac:dyDescent="0.25">
      <c r="A471" s="7" t="s">
        <v>459</v>
      </c>
      <c r="B471" s="7" t="s">
        <v>460</v>
      </c>
      <c r="C471" s="7" t="s">
        <v>17</v>
      </c>
      <c r="K471" s="7" t="s">
        <v>1074</v>
      </c>
      <c r="L471" s="7" t="s">
        <v>1084</v>
      </c>
      <c r="O471" s="7" t="s">
        <v>1077</v>
      </c>
      <c r="P471" s="7" t="s">
        <v>1085</v>
      </c>
    </row>
    <row r="472" spans="1:16" x14ac:dyDescent="0.25">
      <c r="B472" s="7" t="s">
        <v>69</v>
      </c>
      <c r="K472" s="7" t="s">
        <v>1075</v>
      </c>
      <c r="L472" s="7" t="s">
        <v>1044</v>
      </c>
      <c r="O472" s="7" t="s">
        <v>524</v>
      </c>
      <c r="P472" s="7" t="s">
        <v>1086</v>
      </c>
    </row>
    <row r="473" spans="1:16" x14ac:dyDescent="0.25">
      <c r="B473" s="7" t="s">
        <v>70</v>
      </c>
      <c r="K473" s="7" t="s">
        <v>1049</v>
      </c>
      <c r="L473" s="7" t="s">
        <v>1049</v>
      </c>
      <c r="O473" s="7" t="s">
        <v>1077</v>
      </c>
      <c r="P473" s="7" t="s">
        <v>1056</v>
      </c>
    </row>
    <row r="474" spans="1:16" x14ac:dyDescent="0.25">
      <c r="B474" s="7" t="s">
        <v>71</v>
      </c>
      <c r="K474" s="7" t="s">
        <v>524</v>
      </c>
      <c r="L474" s="7" t="s">
        <v>524</v>
      </c>
      <c r="O474" s="7" t="s">
        <v>524</v>
      </c>
      <c r="P474" s="7" t="s">
        <v>524</v>
      </c>
    </row>
    <row r="475" spans="1:16" x14ac:dyDescent="0.25">
      <c r="A475" s="9" t="s">
        <v>461</v>
      </c>
      <c r="B475" s="9"/>
    </row>
    <row r="476" spans="1:16" x14ac:dyDescent="0.25">
      <c r="A476" s="7" t="s">
        <v>462</v>
      </c>
      <c r="B476" s="7" t="s">
        <v>463</v>
      </c>
      <c r="C476" s="7" t="s">
        <v>17</v>
      </c>
      <c r="K476" s="7" t="s">
        <v>1074</v>
      </c>
      <c r="L476" s="7" t="s">
        <v>1087</v>
      </c>
      <c r="O476" s="7" t="s">
        <v>1056</v>
      </c>
      <c r="P476" s="7" t="s">
        <v>1088</v>
      </c>
    </row>
    <row r="477" spans="1:16" x14ac:dyDescent="0.25">
      <c r="B477" s="7" t="s">
        <v>69</v>
      </c>
      <c r="K477" s="7" t="s">
        <v>1075</v>
      </c>
      <c r="L477" s="7" t="s">
        <v>1049</v>
      </c>
      <c r="O477" s="7" t="s">
        <v>524</v>
      </c>
      <c r="P477" s="7" t="s">
        <v>1089</v>
      </c>
    </row>
    <row r="478" spans="1:16" x14ac:dyDescent="0.25">
      <c r="B478" s="7" t="s">
        <v>70</v>
      </c>
      <c r="K478" s="7" t="s">
        <v>1049</v>
      </c>
      <c r="L478" s="7" t="s">
        <v>1056</v>
      </c>
      <c r="O478" s="7" t="s">
        <v>1056</v>
      </c>
      <c r="P478" s="7" t="s">
        <v>1090</v>
      </c>
    </row>
    <row r="479" spans="1:16" x14ac:dyDescent="0.25">
      <c r="B479" s="7" t="s">
        <v>71</v>
      </c>
      <c r="K479" s="7" t="s">
        <v>524</v>
      </c>
      <c r="L479" s="7" t="s">
        <v>524</v>
      </c>
      <c r="O479" s="7" t="s">
        <v>524</v>
      </c>
      <c r="P479" s="7" t="s">
        <v>524</v>
      </c>
    </row>
    <row r="480" spans="1:16" x14ac:dyDescent="0.25">
      <c r="A480" s="7" t="s">
        <v>464</v>
      </c>
      <c r="B480" s="7" t="s">
        <v>465</v>
      </c>
      <c r="C480" s="7" t="s">
        <v>17</v>
      </c>
      <c r="K480" s="7" t="s">
        <v>1091</v>
      </c>
      <c r="L480" s="7" t="s">
        <v>1073</v>
      </c>
      <c r="O480" s="7" t="s">
        <v>1056</v>
      </c>
      <c r="P480" s="7" t="s">
        <v>1092</v>
      </c>
    </row>
    <row r="481" spans="1:16" x14ac:dyDescent="0.25">
      <c r="B481" s="7" t="s">
        <v>69</v>
      </c>
      <c r="K481" s="7" t="s">
        <v>1093</v>
      </c>
      <c r="L481" s="7" t="s">
        <v>1046</v>
      </c>
      <c r="O481" s="7" t="s">
        <v>524</v>
      </c>
      <c r="P481" s="7" t="s">
        <v>1056</v>
      </c>
    </row>
    <row r="482" spans="1:16" x14ac:dyDescent="0.25">
      <c r="B482" s="7" t="s">
        <v>70</v>
      </c>
      <c r="K482" s="7" t="s">
        <v>1049</v>
      </c>
      <c r="L482" s="7" t="s">
        <v>1063</v>
      </c>
      <c r="O482" s="7" t="s">
        <v>1056</v>
      </c>
      <c r="P482" s="7" t="s">
        <v>1090</v>
      </c>
    </row>
    <row r="483" spans="1:16" x14ac:dyDescent="0.25">
      <c r="B483" s="7" t="s">
        <v>71</v>
      </c>
      <c r="K483" s="7" t="s">
        <v>524</v>
      </c>
      <c r="L483" s="7" t="s">
        <v>524</v>
      </c>
      <c r="O483" s="7" t="s">
        <v>524</v>
      </c>
      <c r="P483" s="7" t="s">
        <v>524</v>
      </c>
    </row>
    <row r="484" spans="1:16" x14ac:dyDescent="0.25">
      <c r="A484" s="7" t="s">
        <v>455</v>
      </c>
      <c r="B484" s="7" t="s">
        <v>456</v>
      </c>
      <c r="C484" s="7" t="s">
        <v>17</v>
      </c>
      <c r="K484" s="7" t="s">
        <v>1051</v>
      </c>
      <c r="L484" s="7" t="s">
        <v>1094</v>
      </c>
      <c r="O484" s="7" t="s">
        <v>1056</v>
      </c>
      <c r="P484" s="7" t="s">
        <v>1060</v>
      </c>
    </row>
    <row r="485" spans="1:16" x14ac:dyDescent="0.25">
      <c r="B485" s="7" t="s">
        <v>69</v>
      </c>
      <c r="K485" s="7" t="s">
        <v>1067</v>
      </c>
      <c r="L485" s="7" t="s">
        <v>1095</v>
      </c>
      <c r="O485" s="7" t="s">
        <v>524</v>
      </c>
      <c r="P485" s="7" t="s">
        <v>1048</v>
      </c>
    </row>
    <row r="486" spans="1:16" x14ac:dyDescent="0.25">
      <c r="B486" s="7" t="s">
        <v>70</v>
      </c>
      <c r="K486" s="7" t="s">
        <v>1049</v>
      </c>
      <c r="L486" s="7" t="s">
        <v>1063</v>
      </c>
      <c r="O486" s="7" t="s">
        <v>1056</v>
      </c>
      <c r="P486" s="7" t="s">
        <v>1057</v>
      </c>
    </row>
    <row r="487" spans="1:16" x14ac:dyDescent="0.25">
      <c r="B487" s="7" t="s">
        <v>71</v>
      </c>
      <c r="K487" s="7" t="s">
        <v>524</v>
      </c>
      <c r="L487" s="7" t="s">
        <v>524</v>
      </c>
      <c r="O487" s="7" t="s">
        <v>524</v>
      </c>
      <c r="P487" s="7" t="s">
        <v>524</v>
      </c>
    </row>
    <row r="488" spans="1:16" x14ac:dyDescent="0.25">
      <c r="A488" s="9" t="s">
        <v>466</v>
      </c>
      <c r="B488" s="9"/>
    </row>
    <row r="489" spans="1:16" x14ac:dyDescent="0.25">
      <c r="A489" s="7" t="s">
        <v>467</v>
      </c>
      <c r="B489" s="7" t="s">
        <v>468</v>
      </c>
      <c r="C489" s="7" t="s">
        <v>17</v>
      </c>
      <c r="K489" s="7" t="s">
        <v>1051</v>
      </c>
      <c r="L489" s="7" t="s">
        <v>1044</v>
      </c>
      <c r="O489" s="7" t="s">
        <v>1049</v>
      </c>
      <c r="P489" s="7" t="s">
        <v>1096</v>
      </c>
    </row>
    <row r="490" spans="1:16" x14ac:dyDescent="0.25">
      <c r="B490" s="7" t="s">
        <v>69</v>
      </c>
      <c r="K490" s="7" t="s">
        <v>1078</v>
      </c>
      <c r="L490" s="7" t="s">
        <v>1097</v>
      </c>
      <c r="O490" s="7" t="s">
        <v>524</v>
      </c>
      <c r="P490" s="7" t="s">
        <v>1098</v>
      </c>
    </row>
    <row r="491" spans="1:16" x14ac:dyDescent="0.25">
      <c r="B491" s="7" t="s">
        <v>70</v>
      </c>
      <c r="K491" s="7" t="s">
        <v>1044</v>
      </c>
      <c r="L491" s="7" t="s">
        <v>1049</v>
      </c>
      <c r="O491" s="7" t="s">
        <v>1049</v>
      </c>
      <c r="P491" s="7" t="s">
        <v>1099</v>
      </c>
    </row>
    <row r="492" spans="1:16" x14ac:dyDescent="0.25">
      <c r="B492" s="7" t="s">
        <v>71</v>
      </c>
      <c r="K492" s="7" t="s">
        <v>524</v>
      </c>
      <c r="L492" s="7" t="s">
        <v>524</v>
      </c>
      <c r="O492" s="7" t="s">
        <v>524</v>
      </c>
      <c r="P492" s="7" t="s">
        <v>524</v>
      </c>
    </row>
    <row r="493" spans="1:16" x14ac:dyDescent="0.25">
      <c r="A493" s="7" t="s">
        <v>469</v>
      </c>
      <c r="B493" s="7" t="s">
        <v>470</v>
      </c>
      <c r="C493" s="7" t="s">
        <v>17</v>
      </c>
      <c r="K493" s="7" t="s">
        <v>1042</v>
      </c>
      <c r="L493" s="7" t="s">
        <v>1070</v>
      </c>
      <c r="O493" s="7" t="s">
        <v>1056</v>
      </c>
      <c r="P493" s="7" t="s">
        <v>1100</v>
      </c>
    </row>
    <row r="494" spans="1:16" x14ac:dyDescent="0.25">
      <c r="B494" s="7" t="s">
        <v>69</v>
      </c>
      <c r="K494" s="7" t="s">
        <v>1053</v>
      </c>
      <c r="L494" s="7" t="s">
        <v>1066</v>
      </c>
      <c r="O494" s="7" t="s">
        <v>524</v>
      </c>
      <c r="P494" s="7" t="s">
        <v>1101</v>
      </c>
    </row>
    <row r="495" spans="1:16" x14ac:dyDescent="0.25">
      <c r="B495" s="7" t="s">
        <v>70</v>
      </c>
      <c r="K495" s="7" t="s">
        <v>1044</v>
      </c>
      <c r="L495" s="7" t="s">
        <v>1049</v>
      </c>
      <c r="O495" s="7" t="s">
        <v>1056</v>
      </c>
      <c r="P495" s="7" t="s">
        <v>1056</v>
      </c>
    </row>
    <row r="496" spans="1:16" x14ac:dyDescent="0.25">
      <c r="B496" s="7" t="s">
        <v>71</v>
      </c>
      <c r="K496" s="7" t="s">
        <v>524</v>
      </c>
      <c r="L496" s="7" t="s">
        <v>524</v>
      </c>
      <c r="O496" s="7" t="s">
        <v>524</v>
      </c>
      <c r="P496" s="7" t="s">
        <v>524</v>
      </c>
    </row>
    <row r="497" spans="1:16" x14ac:dyDescent="0.25">
      <c r="A497" s="7" t="s">
        <v>471</v>
      </c>
      <c r="B497" s="7" t="s">
        <v>472</v>
      </c>
      <c r="C497" s="7" t="s">
        <v>17</v>
      </c>
      <c r="K497" s="7" t="s">
        <v>1076</v>
      </c>
      <c r="L497" s="7" t="s">
        <v>1043</v>
      </c>
      <c r="O497" s="7" t="s">
        <v>1056</v>
      </c>
      <c r="P497" s="7" t="s">
        <v>1102</v>
      </c>
    </row>
    <row r="498" spans="1:16" x14ac:dyDescent="0.25">
      <c r="B498" s="7" t="s">
        <v>69</v>
      </c>
      <c r="K498" s="7" t="s">
        <v>1049</v>
      </c>
      <c r="L498" s="7" t="s">
        <v>1097</v>
      </c>
      <c r="O498" s="7" t="s">
        <v>524</v>
      </c>
      <c r="P498" s="7" t="s">
        <v>1103</v>
      </c>
    </row>
    <row r="499" spans="1:16" x14ac:dyDescent="0.25">
      <c r="B499" s="7" t="s">
        <v>70</v>
      </c>
      <c r="K499" s="7" t="s">
        <v>1044</v>
      </c>
      <c r="L499" s="7" t="s">
        <v>1044</v>
      </c>
      <c r="O499" s="7" t="s">
        <v>1056</v>
      </c>
      <c r="P499" s="7" t="s">
        <v>1056</v>
      </c>
    </row>
    <row r="500" spans="1:16" x14ac:dyDescent="0.25">
      <c r="B500" s="7" t="s">
        <v>71</v>
      </c>
      <c r="K500" s="7" t="s">
        <v>524</v>
      </c>
      <c r="L500" s="7" t="s">
        <v>524</v>
      </c>
      <c r="O500" s="7" t="s">
        <v>524</v>
      </c>
      <c r="P500" s="7" t="s">
        <v>524</v>
      </c>
    </row>
    <row r="501" spans="1:16" x14ac:dyDescent="0.25">
      <c r="A501" s="7" t="s">
        <v>473</v>
      </c>
      <c r="B501" s="7" t="s">
        <v>474</v>
      </c>
      <c r="C501" s="7" t="s">
        <v>17</v>
      </c>
      <c r="K501" s="7" t="s">
        <v>1044</v>
      </c>
      <c r="L501" s="7" t="s">
        <v>1065</v>
      </c>
      <c r="O501" s="7" t="s">
        <v>1056</v>
      </c>
      <c r="P501" s="7" t="s">
        <v>1067</v>
      </c>
    </row>
    <row r="502" spans="1:16" x14ac:dyDescent="0.25">
      <c r="B502" s="7" t="s">
        <v>69</v>
      </c>
      <c r="K502" s="7" t="s">
        <v>1044</v>
      </c>
      <c r="L502" s="7" t="s">
        <v>1054</v>
      </c>
      <c r="O502" s="7" t="s">
        <v>524</v>
      </c>
      <c r="P502" s="7" t="s">
        <v>1048</v>
      </c>
    </row>
    <row r="503" spans="1:16" x14ac:dyDescent="0.25">
      <c r="B503" s="7" t="s">
        <v>70</v>
      </c>
      <c r="K503" s="7" t="s">
        <v>1044</v>
      </c>
      <c r="L503" s="7" t="s">
        <v>1063</v>
      </c>
      <c r="O503" s="7" t="s">
        <v>1056</v>
      </c>
      <c r="P503" s="7" t="s">
        <v>1053</v>
      </c>
    </row>
    <row r="504" spans="1:16" x14ac:dyDescent="0.25">
      <c r="B504" s="7" t="s">
        <v>71</v>
      </c>
      <c r="K504" s="7" t="s">
        <v>524</v>
      </c>
      <c r="L504" s="7" t="s">
        <v>524</v>
      </c>
      <c r="O504" s="7" t="s">
        <v>524</v>
      </c>
      <c r="P504" s="7" t="s">
        <v>524</v>
      </c>
    </row>
    <row r="505" spans="1:16" x14ac:dyDescent="0.25">
      <c r="A505" s="7" t="s">
        <v>475</v>
      </c>
      <c r="B505" s="7" t="s">
        <v>476</v>
      </c>
      <c r="C505" s="7" t="s">
        <v>17</v>
      </c>
      <c r="K505" s="7" t="s">
        <v>1051</v>
      </c>
      <c r="L505" s="7" t="s">
        <v>1084</v>
      </c>
      <c r="O505" s="7" t="s">
        <v>1056</v>
      </c>
      <c r="P505" s="7" t="s">
        <v>1067</v>
      </c>
    </row>
    <row r="506" spans="1:16" x14ac:dyDescent="0.25">
      <c r="B506" s="7" t="s">
        <v>69</v>
      </c>
      <c r="K506" s="7" t="s">
        <v>1078</v>
      </c>
      <c r="L506" s="7" t="s">
        <v>1044</v>
      </c>
      <c r="O506" s="7" t="s">
        <v>524</v>
      </c>
      <c r="P506" s="7" t="s">
        <v>1073</v>
      </c>
    </row>
    <row r="507" spans="1:16" x14ac:dyDescent="0.25">
      <c r="B507" s="7" t="s">
        <v>70</v>
      </c>
      <c r="K507" s="7" t="s">
        <v>1044</v>
      </c>
      <c r="L507" s="7" t="s">
        <v>1049</v>
      </c>
      <c r="O507" s="7" t="s">
        <v>1056</v>
      </c>
      <c r="P507" s="7" t="s">
        <v>1080</v>
      </c>
    </row>
    <row r="508" spans="1:16" x14ac:dyDescent="0.25">
      <c r="B508" s="7" t="s">
        <v>71</v>
      </c>
      <c r="K508" s="7" t="s">
        <v>524</v>
      </c>
      <c r="L508" s="7" t="s">
        <v>524</v>
      </c>
      <c r="O508" s="7" t="s">
        <v>524</v>
      </c>
      <c r="P508" s="7" t="s">
        <v>524</v>
      </c>
    </row>
    <row r="509" spans="1:16" x14ac:dyDescent="0.25">
      <c r="A509" s="7" t="s">
        <v>477</v>
      </c>
      <c r="B509" s="7" t="s">
        <v>478</v>
      </c>
      <c r="C509" s="7" t="s">
        <v>17</v>
      </c>
      <c r="K509" s="7" t="s">
        <v>1104</v>
      </c>
      <c r="L509" s="7" t="s">
        <v>1065</v>
      </c>
      <c r="O509" s="7" t="s">
        <v>1049</v>
      </c>
      <c r="P509" s="7" t="s">
        <v>1071</v>
      </c>
    </row>
    <row r="510" spans="1:16" x14ac:dyDescent="0.25">
      <c r="B510" s="7" t="s">
        <v>69</v>
      </c>
      <c r="K510" s="7" t="s">
        <v>1046</v>
      </c>
      <c r="L510" s="7" t="s">
        <v>1054</v>
      </c>
      <c r="O510" s="7" t="s">
        <v>524</v>
      </c>
      <c r="P510" s="7" t="s">
        <v>1049</v>
      </c>
    </row>
    <row r="511" spans="1:16" x14ac:dyDescent="0.25">
      <c r="B511" s="7" t="s">
        <v>70</v>
      </c>
      <c r="K511" s="7" t="s">
        <v>1044</v>
      </c>
      <c r="L511" s="7" t="s">
        <v>1063</v>
      </c>
      <c r="O511" s="7" t="s">
        <v>1049</v>
      </c>
      <c r="P511" s="7" t="s">
        <v>1105</v>
      </c>
    </row>
    <row r="512" spans="1:16" x14ac:dyDescent="0.25">
      <c r="B512" s="7" t="s">
        <v>71</v>
      </c>
      <c r="K512" s="7" t="s">
        <v>524</v>
      </c>
      <c r="L512" s="7" t="s">
        <v>524</v>
      </c>
      <c r="O512" s="7" t="s">
        <v>524</v>
      </c>
      <c r="P512" s="7" t="s">
        <v>524</v>
      </c>
    </row>
    <row r="513" spans="1:16" x14ac:dyDescent="0.25">
      <c r="A513" s="7" t="s">
        <v>479</v>
      </c>
      <c r="B513" s="7" t="s">
        <v>480</v>
      </c>
      <c r="C513" s="7" t="s">
        <v>17</v>
      </c>
      <c r="K513" s="7" t="s">
        <v>1042</v>
      </c>
      <c r="L513" s="7" t="s">
        <v>1106</v>
      </c>
      <c r="O513" s="7" t="s">
        <v>1056</v>
      </c>
      <c r="P513" s="7" t="s">
        <v>1107</v>
      </c>
    </row>
    <row r="514" spans="1:16" x14ac:dyDescent="0.25">
      <c r="B514" s="7" t="s">
        <v>69</v>
      </c>
      <c r="K514" s="7" t="s">
        <v>1053</v>
      </c>
      <c r="L514" s="7" t="s">
        <v>1047</v>
      </c>
      <c r="O514" s="7" t="s">
        <v>524</v>
      </c>
      <c r="P514" s="7" t="s">
        <v>1103</v>
      </c>
    </row>
    <row r="515" spans="1:16" x14ac:dyDescent="0.25">
      <c r="B515" s="7" t="s">
        <v>70</v>
      </c>
      <c r="K515" s="7" t="s">
        <v>1044</v>
      </c>
      <c r="L515" s="7" t="s">
        <v>1063</v>
      </c>
      <c r="O515" s="7" t="s">
        <v>1056</v>
      </c>
      <c r="P515" s="7" t="s">
        <v>1053</v>
      </c>
    </row>
    <row r="516" spans="1:16" x14ac:dyDescent="0.25">
      <c r="B516" s="7" t="s">
        <v>71</v>
      </c>
      <c r="K516" s="7" t="s">
        <v>524</v>
      </c>
      <c r="L516" s="7" t="s">
        <v>524</v>
      </c>
      <c r="O516" s="7" t="s">
        <v>524</v>
      </c>
      <c r="P516" s="7" t="s">
        <v>524</v>
      </c>
    </row>
    <row r="517" spans="1:16" x14ac:dyDescent="0.25">
      <c r="A517" s="7" t="s">
        <v>481</v>
      </c>
      <c r="B517" s="7" t="s">
        <v>482</v>
      </c>
      <c r="C517" s="7" t="s">
        <v>17</v>
      </c>
      <c r="K517" s="7" t="s">
        <v>1104</v>
      </c>
      <c r="L517" s="7" t="s">
        <v>1059</v>
      </c>
      <c r="O517" s="7" t="s">
        <v>1044</v>
      </c>
      <c r="P517" s="7" t="s">
        <v>1046</v>
      </c>
    </row>
    <row r="518" spans="1:16" x14ac:dyDescent="0.25">
      <c r="B518" s="7" t="s">
        <v>69</v>
      </c>
      <c r="K518" s="7" t="s">
        <v>1046</v>
      </c>
      <c r="L518" s="7" t="s">
        <v>1061</v>
      </c>
      <c r="O518" s="7" t="s">
        <v>524</v>
      </c>
      <c r="P518" s="7" t="s">
        <v>1062</v>
      </c>
    </row>
    <row r="519" spans="1:16" x14ac:dyDescent="0.25">
      <c r="B519" s="7" t="s">
        <v>70</v>
      </c>
      <c r="K519" s="7" t="s">
        <v>1044</v>
      </c>
      <c r="L519" s="7" t="s">
        <v>1063</v>
      </c>
      <c r="O519" s="7" t="s">
        <v>1044</v>
      </c>
      <c r="P519" s="7" t="s">
        <v>1044</v>
      </c>
    </row>
    <row r="520" spans="1:16" x14ac:dyDescent="0.25">
      <c r="B520" s="7" t="s">
        <v>71</v>
      </c>
      <c r="K520" s="7" t="s">
        <v>524</v>
      </c>
      <c r="L520" s="7" t="s">
        <v>524</v>
      </c>
      <c r="O520" s="7" t="s">
        <v>524</v>
      </c>
      <c r="P520" s="7" t="s">
        <v>524</v>
      </c>
    </row>
    <row r="521" spans="1:16" x14ac:dyDescent="0.25">
      <c r="A521" s="7" t="s">
        <v>483</v>
      </c>
      <c r="B521" s="7" t="s">
        <v>439</v>
      </c>
      <c r="C521" s="7" t="s">
        <v>17</v>
      </c>
    </row>
    <row r="522" spans="1:16" x14ac:dyDescent="0.25">
      <c r="B522" s="7" t="s">
        <v>69</v>
      </c>
    </row>
    <row r="523" spans="1:16" x14ac:dyDescent="0.25">
      <c r="B523" s="7" t="s">
        <v>70</v>
      </c>
    </row>
    <row r="524" spans="1:16" x14ac:dyDescent="0.25">
      <c r="B524" s="7" t="s">
        <v>71</v>
      </c>
    </row>
    <row r="525" spans="1:16" x14ac:dyDescent="0.25">
      <c r="A525" s="7" t="s">
        <v>484</v>
      </c>
      <c r="B525" s="7" t="s">
        <v>485</v>
      </c>
      <c r="C525" s="7" t="s">
        <v>17</v>
      </c>
    </row>
    <row r="526" spans="1:16" x14ac:dyDescent="0.25">
      <c r="B526" s="7" t="s">
        <v>69</v>
      </c>
    </row>
    <row r="527" spans="1:16" x14ac:dyDescent="0.25">
      <c r="B527" s="7" t="s">
        <v>70</v>
      </c>
    </row>
    <row r="528" spans="1:16" x14ac:dyDescent="0.25">
      <c r="B528" s="7" t="s">
        <v>71</v>
      </c>
    </row>
    <row r="529" spans="1:3" x14ac:dyDescent="0.25">
      <c r="A529" s="7" t="s">
        <v>486</v>
      </c>
      <c r="B529" s="7" t="s">
        <v>487</v>
      </c>
      <c r="C529" s="7" t="s">
        <v>17</v>
      </c>
    </row>
    <row r="530" spans="1:3" x14ac:dyDescent="0.25">
      <c r="B530" s="7" t="s">
        <v>69</v>
      </c>
    </row>
    <row r="531" spans="1:3" x14ac:dyDescent="0.25">
      <c r="B531" s="7" t="s">
        <v>70</v>
      </c>
    </row>
    <row r="532" spans="1:3" x14ac:dyDescent="0.25">
      <c r="B532" s="7" t="s">
        <v>71</v>
      </c>
    </row>
    <row r="533" spans="1:3" x14ac:dyDescent="0.25">
      <c r="A533" s="7" t="s">
        <v>488</v>
      </c>
      <c r="B533" s="7" t="s">
        <v>489</v>
      </c>
      <c r="C533" s="7" t="s">
        <v>17</v>
      </c>
    </row>
    <row r="534" spans="1:3" x14ac:dyDescent="0.25">
      <c r="B534" s="7" t="s">
        <v>69</v>
      </c>
    </row>
    <row r="535" spans="1:3" x14ac:dyDescent="0.25">
      <c r="B535" s="7" t="s">
        <v>70</v>
      </c>
    </row>
    <row r="536" spans="1:3" x14ac:dyDescent="0.25">
      <c r="B536" s="7" t="s">
        <v>71</v>
      </c>
    </row>
    <row r="537" spans="1:3" x14ac:dyDescent="0.25">
      <c r="A537" s="7" t="s">
        <v>490</v>
      </c>
      <c r="B537" s="7" t="s">
        <v>491</v>
      </c>
      <c r="C537" s="7" t="s">
        <v>17</v>
      </c>
    </row>
    <row r="538" spans="1:3" x14ac:dyDescent="0.25">
      <c r="B538" s="7" t="s">
        <v>69</v>
      </c>
    </row>
    <row r="539" spans="1:3" x14ac:dyDescent="0.25">
      <c r="B539" s="7" t="s">
        <v>70</v>
      </c>
    </row>
    <row r="540" spans="1:3" x14ac:dyDescent="0.25">
      <c r="B540" s="7" t="s">
        <v>71</v>
      </c>
    </row>
    <row r="541" spans="1:3" x14ac:dyDescent="0.25">
      <c r="A541" s="7" t="s">
        <v>492</v>
      </c>
      <c r="B541" s="7" t="s">
        <v>493</v>
      </c>
      <c r="C541" s="7" t="s">
        <v>17</v>
      </c>
    </row>
    <row r="542" spans="1:3" x14ac:dyDescent="0.25">
      <c r="B542" s="7" t="s">
        <v>69</v>
      </c>
    </row>
    <row r="543" spans="1:3" x14ac:dyDescent="0.25">
      <c r="B543" s="7" t="s">
        <v>70</v>
      </c>
    </row>
    <row r="544" spans="1:3" x14ac:dyDescent="0.25">
      <c r="B544" s="7" t="s">
        <v>71</v>
      </c>
    </row>
    <row r="545" spans="1:3" x14ac:dyDescent="0.25">
      <c r="A545" s="7" t="s">
        <v>494</v>
      </c>
      <c r="B545" s="7" t="s">
        <v>495</v>
      </c>
      <c r="C545" s="7" t="s">
        <v>17</v>
      </c>
    </row>
    <row r="546" spans="1:3" x14ac:dyDescent="0.25">
      <c r="B546" s="7" t="s">
        <v>69</v>
      </c>
    </row>
    <row r="547" spans="1:3" x14ac:dyDescent="0.25">
      <c r="B547" s="7" t="s">
        <v>70</v>
      </c>
    </row>
    <row r="548" spans="1:3" x14ac:dyDescent="0.25">
      <c r="B548" s="7" t="s">
        <v>71</v>
      </c>
    </row>
    <row r="549" spans="1:3" x14ac:dyDescent="0.25">
      <c r="A549" s="7" t="s">
        <v>498</v>
      </c>
      <c r="B549" s="7" t="s">
        <v>499</v>
      </c>
      <c r="C549" s="7" t="s">
        <v>17</v>
      </c>
    </row>
    <row r="550" spans="1:3" x14ac:dyDescent="0.25">
      <c r="B550" s="7" t="s">
        <v>69</v>
      </c>
    </row>
    <row r="551" spans="1:3" x14ac:dyDescent="0.25">
      <c r="B551" s="7" t="s">
        <v>70</v>
      </c>
    </row>
    <row r="552" spans="1:3" x14ac:dyDescent="0.25">
      <c r="B552" s="7" t="s">
        <v>71</v>
      </c>
    </row>
    <row r="553" spans="1:3" x14ac:dyDescent="0.25">
      <c r="A553" s="7" t="s">
        <v>500</v>
      </c>
      <c r="B553" s="7" t="s">
        <v>501</v>
      </c>
      <c r="C553" s="7" t="s">
        <v>17</v>
      </c>
    </row>
    <row r="554" spans="1:3" x14ac:dyDescent="0.25">
      <c r="B554" s="7" t="s">
        <v>69</v>
      </c>
    </row>
    <row r="555" spans="1:3" x14ac:dyDescent="0.25">
      <c r="B555" s="7" t="s">
        <v>70</v>
      </c>
    </row>
    <row r="556" spans="1:3" x14ac:dyDescent="0.25">
      <c r="B556" s="7" t="s">
        <v>71</v>
      </c>
    </row>
    <row r="557" spans="1:3" x14ac:dyDescent="0.25">
      <c r="A557" s="7" t="s">
        <v>502</v>
      </c>
      <c r="B557" s="7" t="s">
        <v>503</v>
      </c>
      <c r="C557" s="7" t="s">
        <v>17</v>
      </c>
    </row>
    <row r="558" spans="1:3" x14ac:dyDescent="0.25">
      <c r="B558" s="7" t="s">
        <v>69</v>
      </c>
    </row>
    <row r="559" spans="1:3" x14ac:dyDescent="0.25">
      <c r="B559" s="7" t="s">
        <v>70</v>
      </c>
    </row>
    <row r="560" spans="1:3" x14ac:dyDescent="0.25">
      <c r="B560" s="7" t="s">
        <v>71</v>
      </c>
    </row>
    <row r="561" spans="1:3" x14ac:dyDescent="0.25">
      <c r="A561" s="7" t="s">
        <v>504</v>
      </c>
      <c r="B561" s="7" t="s">
        <v>505</v>
      </c>
      <c r="C561" s="7" t="s">
        <v>17</v>
      </c>
    </row>
    <row r="562" spans="1:3" x14ac:dyDescent="0.25">
      <c r="B562" s="7" t="s">
        <v>69</v>
      </c>
    </row>
    <row r="563" spans="1:3" x14ac:dyDescent="0.25">
      <c r="B563" s="7" t="s">
        <v>70</v>
      </c>
    </row>
    <row r="564" spans="1:3" x14ac:dyDescent="0.25">
      <c r="B564" s="7" t="s">
        <v>71</v>
      </c>
    </row>
    <row r="565" spans="1:3" x14ac:dyDescent="0.25">
      <c r="A565" s="7" t="s">
        <v>496</v>
      </c>
      <c r="B565" s="7" t="s">
        <v>497</v>
      </c>
      <c r="C565" s="7" t="s">
        <v>17</v>
      </c>
    </row>
    <row r="566" spans="1:3" x14ac:dyDescent="0.25">
      <c r="B566" s="7" t="s">
        <v>69</v>
      </c>
    </row>
    <row r="567" spans="1:3" x14ac:dyDescent="0.25">
      <c r="B567" s="7" t="s">
        <v>70</v>
      </c>
    </row>
    <row r="568" spans="1:3" x14ac:dyDescent="0.25">
      <c r="B568" s="7" t="s">
        <v>71</v>
      </c>
    </row>
    <row r="569" spans="1:3" x14ac:dyDescent="0.25">
      <c r="A569" s="7" t="s">
        <v>506</v>
      </c>
      <c r="B569" s="7" t="s">
        <v>507</v>
      </c>
      <c r="C569" s="7" t="s">
        <v>17</v>
      </c>
    </row>
    <row r="570" spans="1:3" x14ac:dyDescent="0.25">
      <c r="B570" s="7" t="s">
        <v>69</v>
      </c>
    </row>
    <row r="571" spans="1:3" x14ac:dyDescent="0.25">
      <c r="B571" s="7" t="s">
        <v>70</v>
      </c>
    </row>
    <row r="572" spans="1:3" x14ac:dyDescent="0.25">
      <c r="B572" s="7" t="s">
        <v>71</v>
      </c>
    </row>
    <row r="573" spans="1:3" x14ac:dyDescent="0.25">
      <c r="A573" s="7" t="s">
        <v>508</v>
      </c>
      <c r="B573" s="7" t="s">
        <v>509</v>
      </c>
      <c r="C573" s="7" t="s">
        <v>17</v>
      </c>
    </row>
    <row r="574" spans="1:3" x14ac:dyDescent="0.25">
      <c r="B574" s="7" t="s">
        <v>69</v>
      </c>
    </row>
    <row r="575" spans="1:3" x14ac:dyDescent="0.25">
      <c r="B575" s="7" t="s">
        <v>70</v>
      </c>
    </row>
    <row r="576" spans="1:3" x14ac:dyDescent="0.25">
      <c r="B576" s="7" t="s">
        <v>71</v>
      </c>
    </row>
    <row r="577" spans="1:3" x14ac:dyDescent="0.25">
      <c r="A577" s="7" t="s">
        <v>510</v>
      </c>
      <c r="B577" s="7" t="s">
        <v>511</v>
      </c>
      <c r="C577" s="7" t="s">
        <v>17</v>
      </c>
    </row>
    <row r="578" spans="1:3" x14ac:dyDescent="0.25">
      <c r="B578" s="7" t="s">
        <v>69</v>
      </c>
    </row>
    <row r="579" spans="1:3" x14ac:dyDescent="0.25">
      <c r="B579" s="7" t="s">
        <v>70</v>
      </c>
    </row>
    <row r="580" spans="1:3" x14ac:dyDescent="0.25">
      <c r="B580" s="7" t="s">
        <v>71</v>
      </c>
    </row>
    <row r="581" spans="1:3" x14ac:dyDescent="0.25">
      <c r="A581" s="7" t="s">
        <v>512</v>
      </c>
      <c r="B581" s="7" t="s">
        <v>474</v>
      </c>
      <c r="C581" s="7" t="s">
        <v>17</v>
      </c>
    </row>
    <row r="582" spans="1:3" x14ac:dyDescent="0.25">
      <c r="B582" s="7" t="s">
        <v>69</v>
      </c>
    </row>
    <row r="583" spans="1:3" x14ac:dyDescent="0.25">
      <c r="B583" s="7" t="s">
        <v>70</v>
      </c>
    </row>
    <row r="584" spans="1:3" x14ac:dyDescent="0.25">
      <c r="B584" s="7" t="s">
        <v>71</v>
      </c>
    </row>
    <row r="585" spans="1:3" x14ac:dyDescent="0.25">
      <c r="A585" s="7" t="s">
        <v>513</v>
      </c>
      <c r="B585" s="7" t="s">
        <v>476</v>
      </c>
      <c r="C585" s="7" t="s">
        <v>17</v>
      </c>
    </row>
    <row r="586" spans="1:3" x14ac:dyDescent="0.25">
      <c r="B586" s="7" t="s">
        <v>69</v>
      </c>
    </row>
    <row r="587" spans="1:3" x14ac:dyDescent="0.25">
      <c r="B587" s="7" t="s">
        <v>70</v>
      </c>
    </row>
    <row r="588" spans="1:3" x14ac:dyDescent="0.25">
      <c r="B588" s="7" t="s">
        <v>71</v>
      </c>
    </row>
    <row r="589" spans="1:3" x14ac:dyDescent="0.25">
      <c r="A589" s="7" t="s">
        <v>514</v>
      </c>
      <c r="B589" s="7" t="s">
        <v>478</v>
      </c>
      <c r="C589" s="7" t="s">
        <v>17</v>
      </c>
    </row>
    <row r="590" spans="1:3" x14ac:dyDescent="0.25">
      <c r="B590" s="7" t="s">
        <v>69</v>
      </c>
    </row>
    <row r="591" spans="1:3" x14ac:dyDescent="0.25">
      <c r="B591" s="7" t="s">
        <v>70</v>
      </c>
    </row>
    <row r="592" spans="1:3" x14ac:dyDescent="0.25">
      <c r="B592" s="7" t="s">
        <v>71</v>
      </c>
    </row>
    <row r="593" spans="1:3" x14ac:dyDescent="0.25">
      <c r="A593" s="7" t="s">
        <v>515</v>
      </c>
      <c r="B593" s="7" t="s">
        <v>480</v>
      </c>
      <c r="C593" s="7" t="s">
        <v>17</v>
      </c>
    </row>
    <row r="594" spans="1:3" x14ac:dyDescent="0.25">
      <c r="B594" s="7" t="s">
        <v>69</v>
      </c>
    </row>
    <row r="595" spans="1:3" x14ac:dyDescent="0.25">
      <c r="B595" s="7" t="s">
        <v>70</v>
      </c>
    </row>
    <row r="596" spans="1:3" x14ac:dyDescent="0.25">
      <c r="B596" s="7" t="s">
        <v>71</v>
      </c>
    </row>
    <row r="597" spans="1:3" x14ac:dyDescent="0.25">
      <c r="A597" s="7" t="s">
        <v>516</v>
      </c>
      <c r="B597" s="7" t="s">
        <v>517</v>
      </c>
      <c r="C597" s="7" t="s">
        <v>17</v>
      </c>
    </row>
    <row r="598" spans="1:3" x14ac:dyDescent="0.25">
      <c r="B598" s="7" t="s">
        <v>69</v>
      </c>
    </row>
    <row r="599" spans="1:3" x14ac:dyDescent="0.25">
      <c r="B599" s="7" t="s">
        <v>70</v>
      </c>
    </row>
    <row r="600" spans="1:3" x14ac:dyDescent="0.25">
      <c r="B600" s="7" t="s">
        <v>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42"/>
  <sheetViews>
    <sheetView topLeftCell="A37" workbookViewId="0">
      <selection activeCell="B45" sqref="B45"/>
    </sheetView>
  </sheetViews>
  <sheetFormatPr defaultRowHeight="15" x14ac:dyDescent="0.25"/>
  <cols>
    <col min="1" max="1" width="25" customWidth="1"/>
    <col min="2" max="12" width="50" customWidth="1"/>
  </cols>
  <sheetData>
    <row r="3" spans="1:12" x14ac:dyDescent="0.25">
      <c r="A3" s="2" t="s">
        <v>10</v>
      </c>
      <c r="B3" s="6" t="s">
        <v>529</v>
      </c>
      <c r="C3" s="6" t="s">
        <v>546</v>
      </c>
      <c r="D3" s="6" t="s">
        <v>579</v>
      </c>
      <c r="E3" s="6" t="s">
        <v>611</v>
      </c>
      <c r="F3" s="6" t="s">
        <v>642</v>
      </c>
      <c r="G3" s="6" t="s">
        <v>669</v>
      </c>
      <c r="H3" s="6" t="s">
        <v>703</v>
      </c>
      <c r="I3" s="6" t="s">
        <v>716</v>
      </c>
      <c r="J3" s="6" t="s">
        <v>749</v>
      </c>
      <c r="K3" s="6" t="s">
        <v>779</v>
      </c>
      <c r="L3" s="6" t="s">
        <v>807</v>
      </c>
    </row>
    <row r="4" spans="1:12" ht="99.95" customHeight="1" x14ac:dyDescent="0.25">
      <c r="A4" s="3" t="s">
        <v>11</v>
      </c>
      <c r="B4" s="3" t="s">
        <v>531</v>
      </c>
      <c r="C4" s="3" t="s">
        <v>548</v>
      </c>
      <c r="D4" s="3" t="s">
        <v>581</v>
      </c>
      <c r="E4" s="3" t="s">
        <v>613</v>
      </c>
      <c r="F4" s="3" t="s">
        <v>644</v>
      </c>
      <c r="G4" s="3" t="s">
        <v>671</v>
      </c>
      <c r="H4" s="3" t="s">
        <v>705</v>
      </c>
      <c r="I4" s="3" t="s">
        <v>718</v>
      </c>
      <c r="J4" s="3" t="s">
        <v>751</v>
      </c>
      <c r="K4" s="3" t="s">
        <v>781</v>
      </c>
      <c r="L4" s="3" t="s">
        <v>809</v>
      </c>
    </row>
    <row r="5" spans="1:12" ht="99.95" customHeight="1" x14ac:dyDescent="0.25">
      <c r="A5" s="3" t="s">
        <v>12</v>
      </c>
      <c r="B5" s="3" t="s">
        <v>532</v>
      </c>
      <c r="C5" s="3" t="s">
        <v>549</v>
      </c>
      <c r="D5" s="3" t="s">
        <v>582</v>
      </c>
      <c r="E5" s="3" t="s">
        <v>614</v>
      </c>
      <c r="F5" s="3" t="s">
        <v>645</v>
      </c>
      <c r="G5" s="3" t="s">
        <v>672</v>
      </c>
      <c r="H5" s="3" t="s">
        <v>706</v>
      </c>
      <c r="I5" s="3" t="s">
        <v>719</v>
      </c>
      <c r="J5" s="3" t="s">
        <v>752</v>
      </c>
      <c r="K5" s="3" t="s">
        <v>782</v>
      </c>
      <c r="L5" s="3" t="s">
        <v>810</v>
      </c>
    </row>
    <row r="6" spans="1:12" ht="99.95" customHeight="1" x14ac:dyDescent="0.25">
      <c r="A6" s="3" t="s">
        <v>13</v>
      </c>
      <c r="B6" s="3" t="s">
        <v>533</v>
      </c>
      <c r="C6" s="3" t="s">
        <v>550</v>
      </c>
      <c r="D6" s="3" t="s">
        <v>583</v>
      </c>
      <c r="E6" s="3" t="s">
        <v>615</v>
      </c>
      <c r="F6" s="3" t="s">
        <v>646</v>
      </c>
      <c r="G6" s="3" t="s">
        <v>673</v>
      </c>
      <c r="H6" s="3" t="s">
        <v>707</v>
      </c>
      <c r="I6" s="3" t="s">
        <v>720</v>
      </c>
      <c r="J6" s="3" t="s">
        <v>753</v>
      </c>
      <c r="K6" s="3" t="s">
        <v>783</v>
      </c>
      <c r="L6" s="3" t="s">
        <v>811</v>
      </c>
    </row>
    <row r="7" spans="1:12" x14ac:dyDescent="0.25">
      <c r="A7" s="2" t="s">
        <v>138</v>
      </c>
    </row>
    <row r="8" spans="1:12" x14ac:dyDescent="0.25">
      <c r="A8" s="2" t="s">
        <v>139</v>
      </c>
    </row>
    <row r="9" spans="1:12" ht="99.95" customHeight="1" x14ac:dyDescent="0.25">
      <c r="A9" s="3" t="s">
        <v>144</v>
      </c>
      <c r="B9" s="3" t="s">
        <v>0</v>
      </c>
      <c r="C9" s="3" t="s">
        <v>0</v>
      </c>
      <c r="D9" s="3" t="s">
        <v>0</v>
      </c>
      <c r="E9" s="3" t="s">
        <v>616</v>
      </c>
      <c r="F9" s="3" t="s">
        <v>647</v>
      </c>
      <c r="G9" s="3" t="s">
        <v>0</v>
      </c>
      <c r="H9" s="3" t="s">
        <v>0</v>
      </c>
      <c r="I9" s="3" t="s">
        <v>0</v>
      </c>
      <c r="J9" s="3" t="s">
        <v>754</v>
      </c>
      <c r="K9" s="3" t="s">
        <v>0</v>
      </c>
      <c r="L9" s="3" t="s">
        <v>812</v>
      </c>
    </row>
    <row r="10" spans="1:12" x14ac:dyDescent="0.25">
      <c r="A10" s="2" t="s">
        <v>153</v>
      </c>
    </row>
    <row r="11" spans="1:12" ht="99.95" customHeight="1" x14ac:dyDescent="0.25">
      <c r="A11" s="3" t="s">
        <v>166</v>
      </c>
      <c r="B11" s="3" t="s">
        <v>522</v>
      </c>
      <c r="C11" s="3" t="s">
        <v>551</v>
      </c>
      <c r="D11" s="3" t="s">
        <v>585</v>
      </c>
      <c r="E11" s="3" t="s">
        <v>617</v>
      </c>
      <c r="F11" s="3" t="s">
        <v>648</v>
      </c>
      <c r="G11" s="3" t="s">
        <v>674</v>
      </c>
      <c r="H11" s="3" t="s">
        <v>0</v>
      </c>
      <c r="I11" s="3" t="s">
        <v>721</v>
      </c>
      <c r="J11" s="3" t="s">
        <v>755</v>
      </c>
      <c r="K11" s="3" t="s">
        <v>784</v>
      </c>
      <c r="L11" s="3" t="s">
        <v>813</v>
      </c>
    </row>
    <row r="12" spans="1:12" x14ac:dyDescent="0.25">
      <c r="A12" s="2" t="s">
        <v>240</v>
      </c>
    </row>
    <row r="13" spans="1:12" ht="99.95" customHeight="1" x14ac:dyDescent="0.25">
      <c r="A13" s="3" t="s">
        <v>255</v>
      </c>
      <c r="B13" s="3" t="s">
        <v>523</v>
      </c>
      <c r="C13" s="3" t="s">
        <v>0</v>
      </c>
      <c r="D13" s="3" t="s">
        <v>586</v>
      </c>
      <c r="E13" s="3" t="s">
        <v>0</v>
      </c>
      <c r="F13" s="3" t="s">
        <v>0</v>
      </c>
      <c r="G13" s="3" t="s">
        <v>675</v>
      </c>
      <c r="H13" s="3" t="s">
        <v>0</v>
      </c>
      <c r="I13" s="3" t="s">
        <v>0</v>
      </c>
      <c r="J13" s="3" t="s">
        <v>756</v>
      </c>
      <c r="K13" s="3" t="s">
        <v>785</v>
      </c>
      <c r="L13" s="3" t="s">
        <v>0</v>
      </c>
    </row>
    <row r="14" spans="1:12" x14ac:dyDescent="0.25">
      <c r="A14" s="2" t="s">
        <v>264</v>
      </c>
    </row>
    <row r="15" spans="1:12" ht="99.95" customHeight="1" x14ac:dyDescent="0.25">
      <c r="A15" s="3" t="s">
        <v>265</v>
      </c>
      <c r="B15" s="3" t="s">
        <v>535</v>
      </c>
      <c r="C15" s="3" t="s">
        <v>552</v>
      </c>
      <c r="D15" s="3" t="s">
        <v>587</v>
      </c>
      <c r="E15" s="3" t="s">
        <v>619</v>
      </c>
      <c r="F15" s="3" t="s">
        <v>649</v>
      </c>
      <c r="G15" s="3" t="s">
        <v>676</v>
      </c>
      <c r="H15" s="3" t="s">
        <v>0</v>
      </c>
      <c r="I15" s="3" t="s">
        <v>722</v>
      </c>
      <c r="J15" s="3" t="s">
        <v>757</v>
      </c>
      <c r="K15" s="3" t="s">
        <v>786</v>
      </c>
      <c r="L15" s="3" t="s">
        <v>815</v>
      </c>
    </row>
    <row r="16" spans="1:12" ht="99.95" customHeight="1" x14ac:dyDescent="0.25">
      <c r="A16" s="3" t="s">
        <v>266</v>
      </c>
      <c r="B16" s="3" t="s">
        <v>536</v>
      </c>
      <c r="C16" s="3" t="s">
        <v>553</v>
      </c>
      <c r="D16" s="3" t="s">
        <v>588</v>
      </c>
      <c r="E16" s="3" t="s">
        <v>620</v>
      </c>
      <c r="F16" s="3" t="s">
        <v>650</v>
      </c>
      <c r="G16" s="3" t="s">
        <v>677</v>
      </c>
      <c r="H16" s="3" t="s">
        <v>0</v>
      </c>
      <c r="I16" s="3" t="s">
        <v>723</v>
      </c>
      <c r="J16" s="3" t="s">
        <v>758</v>
      </c>
      <c r="K16" s="3" t="s">
        <v>787</v>
      </c>
      <c r="L16" s="3" t="s">
        <v>816</v>
      </c>
    </row>
    <row r="17" spans="1:12" x14ac:dyDescent="0.25">
      <c r="A17" s="2" t="s">
        <v>267</v>
      </c>
    </row>
    <row r="18" spans="1:12" x14ac:dyDescent="0.25">
      <c r="A18" s="2" t="s">
        <v>268</v>
      </c>
    </row>
    <row r="19" spans="1:12" ht="99.95" customHeight="1" x14ac:dyDescent="0.25">
      <c r="A19" s="3" t="s">
        <v>269</v>
      </c>
      <c r="B19" s="3" t="s">
        <v>0</v>
      </c>
      <c r="C19" s="3" t="s">
        <v>554</v>
      </c>
      <c r="D19" s="3" t="s">
        <v>589</v>
      </c>
      <c r="E19" s="3" t="s">
        <v>621</v>
      </c>
      <c r="F19" s="3" t="s">
        <v>651</v>
      </c>
      <c r="G19" s="3" t="s">
        <v>678</v>
      </c>
      <c r="H19" s="3" t="s">
        <v>0</v>
      </c>
      <c r="I19" s="3" t="s">
        <v>724</v>
      </c>
      <c r="J19" s="3" t="s">
        <v>759</v>
      </c>
      <c r="K19" s="3" t="s">
        <v>788</v>
      </c>
      <c r="L19" s="3" t="s">
        <v>817</v>
      </c>
    </row>
    <row r="20" spans="1:12" ht="99.95" customHeight="1" x14ac:dyDescent="0.25">
      <c r="A20" s="3" t="s">
        <v>270</v>
      </c>
      <c r="B20" s="3" t="s">
        <v>0</v>
      </c>
      <c r="C20" s="3" t="s">
        <v>555</v>
      </c>
      <c r="D20" s="3" t="s">
        <v>590</v>
      </c>
      <c r="E20" s="3" t="s">
        <v>622</v>
      </c>
      <c r="F20" s="3" t="s">
        <v>652</v>
      </c>
      <c r="G20" s="3" t="s">
        <v>679</v>
      </c>
      <c r="H20" s="3" t="s">
        <v>0</v>
      </c>
      <c r="I20" s="3" t="s">
        <v>725</v>
      </c>
      <c r="J20" s="3" t="s">
        <v>760</v>
      </c>
      <c r="K20" s="3" t="s">
        <v>789</v>
      </c>
      <c r="L20" s="3" t="s">
        <v>818</v>
      </c>
    </row>
    <row r="21" spans="1:12" ht="99.95" customHeight="1" x14ac:dyDescent="0.25">
      <c r="A21" s="3" t="s">
        <v>271</v>
      </c>
      <c r="B21" s="3" t="s">
        <v>0</v>
      </c>
      <c r="C21" s="3" t="s">
        <v>556</v>
      </c>
      <c r="D21" s="3" t="s">
        <v>591</v>
      </c>
      <c r="E21" s="3" t="s">
        <v>623</v>
      </c>
      <c r="F21" s="3" t="s">
        <v>653</v>
      </c>
      <c r="G21" s="3" t="s">
        <v>680</v>
      </c>
      <c r="H21" s="3" t="s">
        <v>0</v>
      </c>
      <c r="I21" s="3" t="s">
        <v>726</v>
      </c>
      <c r="J21" s="3" t="s">
        <v>761</v>
      </c>
      <c r="K21" s="3" t="s">
        <v>790</v>
      </c>
      <c r="L21" s="3" t="s">
        <v>819</v>
      </c>
    </row>
    <row r="22" spans="1:12" ht="99.95" customHeight="1" x14ac:dyDescent="0.25">
      <c r="A22" s="3" t="s">
        <v>280</v>
      </c>
      <c r="B22" s="3" t="s">
        <v>0</v>
      </c>
      <c r="C22" s="3" t="s">
        <v>558</v>
      </c>
      <c r="D22" s="3" t="s">
        <v>592</v>
      </c>
      <c r="E22" s="3" t="s">
        <v>624</v>
      </c>
      <c r="F22" s="3" t="s">
        <v>654</v>
      </c>
      <c r="G22" s="3" t="s">
        <v>681</v>
      </c>
      <c r="H22" s="3" t="s">
        <v>0</v>
      </c>
      <c r="I22" s="3" t="s">
        <v>727</v>
      </c>
      <c r="J22" s="3" t="s">
        <v>762</v>
      </c>
      <c r="K22" s="3" t="s">
        <v>791</v>
      </c>
      <c r="L22" s="3" t="s">
        <v>820</v>
      </c>
    </row>
    <row r="23" spans="1:12" x14ac:dyDescent="0.25">
      <c r="A23" s="2" t="s">
        <v>281</v>
      </c>
    </row>
    <row r="24" spans="1:12" ht="99.95" customHeight="1" x14ac:dyDescent="0.25">
      <c r="A24" s="3" t="s">
        <v>292</v>
      </c>
      <c r="B24" s="3" t="s">
        <v>0</v>
      </c>
      <c r="C24" s="3" t="s">
        <v>559</v>
      </c>
      <c r="D24" s="3" t="s">
        <v>593</v>
      </c>
      <c r="E24" s="3" t="s">
        <v>625</v>
      </c>
      <c r="F24" s="3" t="s">
        <v>655</v>
      </c>
      <c r="G24" s="3" t="s">
        <v>682</v>
      </c>
      <c r="H24" s="3" t="s">
        <v>0</v>
      </c>
      <c r="I24" s="3" t="s">
        <v>728</v>
      </c>
      <c r="J24" s="3" t="s">
        <v>763</v>
      </c>
      <c r="K24" s="3" t="s">
        <v>792</v>
      </c>
      <c r="L24" s="3" t="s">
        <v>821</v>
      </c>
    </row>
    <row r="25" spans="1:12" ht="99.95" customHeight="1" x14ac:dyDescent="0.25">
      <c r="A25" s="3" t="s">
        <v>303</v>
      </c>
      <c r="B25" s="3" t="s">
        <v>0</v>
      </c>
      <c r="C25" s="3" t="s">
        <v>560</v>
      </c>
      <c r="D25" s="3" t="s">
        <v>0</v>
      </c>
      <c r="E25" s="3" t="s">
        <v>626</v>
      </c>
      <c r="F25" s="3" t="s">
        <v>656</v>
      </c>
      <c r="G25" s="3" t="s">
        <v>683</v>
      </c>
      <c r="H25" s="3" t="s">
        <v>0</v>
      </c>
      <c r="I25" s="3" t="s">
        <v>729</v>
      </c>
      <c r="J25" s="3" t="s">
        <v>764</v>
      </c>
      <c r="K25" s="3" t="s">
        <v>793</v>
      </c>
      <c r="L25" s="3" t="s">
        <v>0</v>
      </c>
    </row>
    <row r="26" spans="1:12" ht="99.95" customHeight="1" x14ac:dyDescent="0.25">
      <c r="A26" s="3" t="s">
        <v>304</v>
      </c>
      <c r="B26" s="3" t="s">
        <v>0</v>
      </c>
      <c r="C26" s="3" t="s">
        <v>561</v>
      </c>
      <c r="D26" s="3" t="s">
        <v>0</v>
      </c>
      <c r="E26" s="3" t="s">
        <v>627</v>
      </c>
      <c r="F26" s="3" t="s">
        <v>657</v>
      </c>
      <c r="G26" s="3" t="s">
        <v>684</v>
      </c>
      <c r="H26" s="3" t="s">
        <v>0</v>
      </c>
      <c r="I26" s="3" t="s">
        <v>730</v>
      </c>
      <c r="J26" s="3" t="s">
        <v>765</v>
      </c>
      <c r="K26" s="3" t="s">
        <v>794</v>
      </c>
      <c r="L26" s="3" t="s">
        <v>0</v>
      </c>
    </row>
    <row r="27" spans="1:12" x14ac:dyDescent="0.25">
      <c r="A27" s="2" t="s">
        <v>305</v>
      </c>
    </row>
    <row r="28" spans="1:12" x14ac:dyDescent="0.25">
      <c r="A28" s="2" t="s">
        <v>306</v>
      </c>
    </row>
    <row r="29" spans="1:12" ht="99.95" customHeight="1" x14ac:dyDescent="0.25">
      <c r="A29" s="3" t="s">
        <v>319</v>
      </c>
      <c r="B29" s="3" t="s">
        <v>0</v>
      </c>
      <c r="C29" s="3" t="s">
        <v>562</v>
      </c>
      <c r="D29" s="3" t="s">
        <v>594</v>
      </c>
      <c r="E29" s="3" t="s">
        <v>628</v>
      </c>
      <c r="F29" s="3" t="s">
        <v>0</v>
      </c>
      <c r="G29" s="3" t="s">
        <v>685</v>
      </c>
      <c r="H29" s="3" t="s">
        <v>0</v>
      </c>
      <c r="I29" s="3" t="s">
        <v>731</v>
      </c>
      <c r="J29" s="3" t="s">
        <v>766</v>
      </c>
      <c r="K29" s="3" t="s">
        <v>795</v>
      </c>
      <c r="L29" s="3" t="s">
        <v>822</v>
      </c>
    </row>
    <row r="30" spans="1:12" ht="99.95" customHeight="1" x14ac:dyDescent="0.25">
      <c r="A30" s="3" t="s">
        <v>320</v>
      </c>
      <c r="B30" s="3" t="s">
        <v>0</v>
      </c>
      <c r="C30" s="3" t="s">
        <v>563</v>
      </c>
      <c r="D30" s="3" t="s">
        <v>0</v>
      </c>
      <c r="E30" s="3" t="s">
        <v>628</v>
      </c>
      <c r="F30" s="3" t="s">
        <v>0</v>
      </c>
      <c r="G30" s="3" t="s">
        <v>686</v>
      </c>
      <c r="H30" s="3" t="s">
        <v>0</v>
      </c>
      <c r="I30" s="3" t="s">
        <v>732</v>
      </c>
      <c r="J30" s="3" t="s">
        <v>767</v>
      </c>
      <c r="K30" s="3" t="s">
        <v>795</v>
      </c>
      <c r="L30" s="3" t="s">
        <v>822</v>
      </c>
    </row>
    <row r="31" spans="1:12" x14ac:dyDescent="0.25">
      <c r="A31" s="2" t="s">
        <v>331</v>
      </c>
    </row>
    <row r="32" spans="1:12" ht="99.95" customHeight="1" x14ac:dyDescent="0.25">
      <c r="A32" s="3" t="s">
        <v>332</v>
      </c>
      <c r="B32" s="3" t="s">
        <v>537</v>
      </c>
      <c r="C32" s="3" t="s">
        <v>564</v>
      </c>
      <c r="D32" s="3" t="s">
        <v>595</v>
      </c>
      <c r="E32" s="3" t="s">
        <v>630</v>
      </c>
      <c r="F32" s="3" t="s">
        <v>658</v>
      </c>
      <c r="G32" s="3" t="s">
        <v>687</v>
      </c>
      <c r="H32" s="3" t="s">
        <v>0</v>
      </c>
      <c r="I32" s="3" t="s">
        <v>734</v>
      </c>
      <c r="J32" s="3" t="s">
        <v>768</v>
      </c>
      <c r="K32" s="3" t="s">
        <v>796</v>
      </c>
      <c r="L32" s="3" t="s">
        <v>823</v>
      </c>
    </row>
    <row r="33" spans="1:12" x14ac:dyDescent="0.25">
      <c r="A33" s="2" t="s">
        <v>362</v>
      </c>
    </row>
    <row r="34" spans="1:12" ht="99.95" customHeight="1" x14ac:dyDescent="0.25">
      <c r="A34" s="3" t="s">
        <v>367</v>
      </c>
      <c r="B34" s="3" t="s">
        <v>0</v>
      </c>
      <c r="C34" s="3" t="s">
        <v>565</v>
      </c>
      <c r="D34" s="3" t="s">
        <v>596</v>
      </c>
      <c r="E34" s="3" t="s">
        <v>631</v>
      </c>
      <c r="F34" s="3" t="s">
        <v>659</v>
      </c>
      <c r="G34" s="3" t="s">
        <v>688</v>
      </c>
      <c r="H34" s="3" t="s">
        <v>0</v>
      </c>
      <c r="I34" s="3" t="s">
        <v>735</v>
      </c>
      <c r="J34" s="3" t="s">
        <v>769</v>
      </c>
      <c r="K34" s="3" t="s">
        <v>0</v>
      </c>
      <c r="L34" s="3" t="s">
        <v>824</v>
      </c>
    </row>
    <row r="35" spans="1:12" ht="99.95" customHeight="1" x14ac:dyDescent="0.25">
      <c r="A35" s="3" t="s">
        <v>368</v>
      </c>
      <c r="B35" s="3" t="s">
        <v>0</v>
      </c>
      <c r="C35" s="3" t="s">
        <v>566</v>
      </c>
      <c r="D35" s="3" t="s">
        <v>597</v>
      </c>
      <c r="E35" s="3" t="s">
        <v>0</v>
      </c>
      <c r="F35" s="3" t="s">
        <v>660</v>
      </c>
      <c r="G35" s="3" t="s">
        <v>689</v>
      </c>
      <c r="H35" s="3" t="s">
        <v>0</v>
      </c>
      <c r="I35" s="3" t="s">
        <v>736</v>
      </c>
      <c r="J35" s="3" t="s">
        <v>770</v>
      </c>
      <c r="K35" s="3" t="s">
        <v>0</v>
      </c>
      <c r="L35" s="3" t="s">
        <v>0</v>
      </c>
    </row>
    <row r="36" spans="1:12" ht="99.95" customHeight="1" x14ac:dyDescent="0.25">
      <c r="A36" s="3" t="s">
        <v>369</v>
      </c>
      <c r="B36" s="3" t="s">
        <v>0</v>
      </c>
      <c r="C36" s="3" t="s">
        <v>567</v>
      </c>
      <c r="D36" s="3" t="s">
        <v>598</v>
      </c>
      <c r="E36" s="3" t="s">
        <v>0</v>
      </c>
      <c r="F36" s="3" t="s">
        <v>661</v>
      </c>
      <c r="G36" s="3" t="s">
        <v>690</v>
      </c>
      <c r="H36" s="3" t="s">
        <v>0</v>
      </c>
      <c r="I36" s="3" t="s">
        <v>737</v>
      </c>
      <c r="J36" s="3" t="s">
        <v>771</v>
      </c>
      <c r="K36" s="3" t="s">
        <v>0</v>
      </c>
      <c r="L36" s="3" t="s">
        <v>0</v>
      </c>
    </row>
    <row r="37" spans="1:12" x14ac:dyDescent="0.25">
      <c r="A37" s="2" t="s">
        <v>370</v>
      </c>
    </row>
    <row r="38" spans="1:12" x14ac:dyDescent="0.25">
      <c r="A38" s="2" t="s">
        <v>382</v>
      </c>
    </row>
    <row r="39" spans="1:12" ht="99.95" customHeight="1" x14ac:dyDescent="0.25">
      <c r="A39" s="3" t="s">
        <v>396</v>
      </c>
      <c r="B39" s="3" t="s">
        <v>538</v>
      </c>
      <c r="C39" s="3" t="s">
        <v>568</v>
      </c>
      <c r="D39" s="3" t="s">
        <v>0</v>
      </c>
      <c r="E39" s="3" t="s">
        <v>633</v>
      </c>
      <c r="F39" s="3" t="s">
        <v>0</v>
      </c>
      <c r="G39" s="3" t="s">
        <v>692</v>
      </c>
      <c r="H39" s="3" t="s">
        <v>0</v>
      </c>
      <c r="I39" s="3" t="s">
        <v>738</v>
      </c>
      <c r="J39" s="3" t="s">
        <v>772</v>
      </c>
      <c r="K39" s="3" t="s">
        <v>797</v>
      </c>
      <c r="L39" s="3" t="s">
        <v>0</v>
      </c>
    </row>
    <row r="40" spans="1:12" ht="99.95" customHeight="1" x14ac:dyDescent="0.25">
      <c r="A40" s="3" t="s">
        <v>435</v>
      </c>
      <c r="B40" s="3" t="s">
        <v>0</v>
      </c>
      <c r="C40" s="3" t="s">
        <v>569</v>
      </c>
      <c r="D40" s="3" t="s">
        <v>599</v>
      </c>
      <c r="E40" s="3" t="s">
        <v>0</v>
      </c>
      <c r="F40" s="3" t="s">
        <v>662</v>
      </c>
      <c r="G40" s="3" t="s">
        <v>693</v>
      </c>
      <c r="H40" s="3" t="s">
        <v>0</v>
      </c>
      <c r="I40" s="3" t="s">
        <v>739</v>
      </c>
      <c r="J40" s="3" t="s">
        <v>773</v>
      </c>
      <c r="K40" s="3" t="s">
        <v>798</v>
      </c>
      <c r="L40" s="3" t="s">
        <v>0</v>
      </c>
    </row>
    <row r="41" spans="1:12" ht="99.95" customHeight="1" x14ac:dyDescent="0.25">
      <c r="A41" s="3" t="s">
        <v>436</v>
      </c>
      <c r="B41" s="3" t="s">
        <v>0</v>
      </c>
      <c r="C41" s="3" t="s">
        <v>570</v>
      </c>
      <c r="D41" s="3" t="s">
        <v>600</v>
      </c>
      <c r="E41" s="3" t="s">
        <v>0</v>
      </c>
      <c r="F41" s="3" t="s">
        <v>663</v>
      </c>
      <c r="G41" s="3" t="s">
        <v>694</v>
      </c>
      <c r="H41" s="3" t="s">
        <v>0</v>
      </c>
      <c r="I41" s="3" t="s">
        <v>740</v>
      </c>
      <c r="J41" s="3" t="s">
        <v>774</v>
      </c>
      <c r="K41" s="3" t="s">
        <v>799</v>
      </c>
      <c r="L41" s="3" t="s">
        <v>0</v>
      </c>
    </row>
    <row r="42" spans="1:12" ht="125.1" customHeight="1"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49"/>
  <sheetViews>
    <sheetView topLeftCell="A40" workbookViewId="0">
      <selection activeCell="D18" sqref="D18"/>
    </sheetView>
  </sheetViews>
  <sheetFormatPr defaultRowHeight="15" x14ac:dyDescent="0.25"/>
  <cols>
    <col min="1" max="1" width="25" style="7" customWidth="1"/>
    <col min="2" max="7" width="50" style="7" customWidth="1"/>
    <col min="8" max="16384" width="9.140625" style="7"/>
  </cols>
  <sheetData>
    <row r="3" spans="1:7" x14ac:dyDescent="0.25">
      <c r="A3" s="9" t="s">
        <v>10</v>
      </c>
      <c r="B3" s="8" t="s">
        <v>856</v>
      </c>
      <c r="C3" s="8" t="s">
        <v>857</v>
      </c>
      <c r="D3" s="8" t="s">
        <v>858</v>
      </c>
      <c r="E3" s="8" t="s">
        <v>859</v>
      </c>
      <c r="F3" s="8" t="s">
        <v>860</v>
      </c>
      <c r="G3" s="8" t="s">
        <v>861</v>
      </c>
    </row>
    <row r="4" spans="1:7" ht="99.95" customHeight="1" x14ac:dyDescent="0.25">
      <c r="A4" s="13" t="s">
        <v>11</v>
      </c>
      <c r="B4" s="13" t="s">
        <v>1108</v>
      </c>
      <c r="C4" s="13" t="s">
        <v>1109</v>
      </c>
      <c r="D4" s="13" t="s">
        <v>1110</v>
      </c>
      <c r="E4" s="13" t="s">
        <v>1111</v>
      </c>
      <c r="F4" s="13" t="s">
        <v>1112</v>
      </c>
      <c r="G4" s="13" t="s">
        <v>1113</v>
      </c>
    </row>
    <row r="5" spans="1:7" ht="99.95" customHeight="1" x14ac:dyDescent="0.25">
      <c r="A5" s="13" t="s">
        <v>12</v>
      </c>
      <c r="B5" s="13" t="s">
        <v>1114</v>
      </c>
      <c r="C5" s="13" t="s">
        <v>1115</v>
      </c>
      <c r="D5" s="13" t="s">
        <v>1116</v>
      </c>
      <c r="E5" s="13" t="s">
        <v>1117</v>
      </c>
      <c r="F5" s="13" t="s">
        <v>1118</v>
      </c>
      <c r="G5" s="13" t="s">
        <v>1119</v>
      </c>
    </row>
    <row r="6" spans="1:7" ht="99.95" customHeight="1" x14ac:dyDescent="0.25">
      <c r="A6" s="13" t="s">
        <v>13</v>
      </c>
      <c r="B6" s="13" t="s">
        <v>1120</v>
      </c>
      <c r="C6" s="13" t="s">
        <v>1121</v>
      </c>
      <c r="D6" s="13" t="s">
        <v>1122</v>
      </c>
      <c r="E6" s="13" t="s">
        <v>1123</v>
      </c>
      <c r="F6" s="13" t="s">
        <v>1124</v>
      </c>
      <c r="G6" s="13" t="s">
        <v>1125</v>
      </c>
    </row>
    <row r="7" spans="1:7" x14ac:dyDescent="0.25">
      <c r="A7" s="9" t="s">
        <v>52</v>
      </c>
    </row>
    <row r="8" spans="1:7" ht="99.95" customHeight="1" x14ac:dyDescent="0.25">
      <c r="A8" s="13" t="s">
        <v>1126</v>
      </c>
      <c r="B8" s="13" t="s">
        <v>1127</v>
      </c>
      <c r="C8" s="13" t="s">
        <v>1128</v>
      </c>
      <c r="D8" s="13" t="s">
        <v>1129</v>
      </c>
      <c r="E8" s="13" t="s">
        <v>0</v>
      </c>
      <c r="F8" s="13" t="s">
        <v>1130</v>
      </c>
      <c r="G8" s="13" t="s">
        <v>1131</v>
      </c>
    </row>
    <row r="9" spans="1:7" x14ac:dyDescent="0.25">
      <c r="A9" s="9" t="s">
        <v>138</v>
      </c>
    </row>
    <row r="10" spans="1:7" x14ac:dyDescent="0.25">
      <c r="A10" s="9" t="s">
        <v>139</v>
      </c>
    </row>
    <row r="11" spans="1:7" ht="99.95" customHeight="1" x14ac:dyDescent="0.25">
      <c r="A11" s="13" t="s">
        <v>144</v>
      </c>
      <c r="B11" s="13" t="s">
        <v>0</v>
      </c>
      <c r="C11" s="13" t="s">
        <v>1132</v>
      </c>
      <c r="D11" s="13" t="s">
        <v>0</v>
      </c>
      <c r="E11" s="13" t="s">
        <v>1133</v>
      </c>
      <c r="F11" s="13" t="s">
        <v>1134</v>
      </c>
      <c r="G11" s="13" t="s">
        <v>1135</v>
      </c>
    </row>
    <row r="12" spans="1:7" x14ac:dyDescent="0.25">
      <c r="A12" s="9" t="s">
        <v>153</v>
      </c>
    </row>
    <row r="13" spans="1:7" ht="99.95" customHeight="1" x14ac:dyDescent="0.25">
      <c r="A13" s="13" t="s">
        <v>166</v>
      </c>
      <c r="B13" s="13" t="s">
        <v>1136</v>
      </c>
      <c r="C13" s="13" t="s">
        <v>1137</v>
      </c>
      <c r="D13" s="13" t="s">
        <v>1138</v>
      </c>
      <c r="E13" s="13" t="s">
        <v>1139</v>
      </c>
      <c r="F13" s="13" t="s">
        <v>1140</v>
      </c>
      <c r="G13" s="13" t="s">
        <v>1141</v>
      </c>
    </row>
    <row r="14" spans="1:7" x14ac:dyDescent="0.25">
      <c r="A14" s="9" t="s">
        <v>240</v>
      </c>
    </row>
    <row r="15" spans="1:7" ht="99.95" customHeight="1" x14ac:dyDescent="0.25">
      <c r="A15" s="13" t="s">
        <v>1142</v>
      </c>
      <c r="B15" s="13" t="s">
        <v>1143</v>
      </c>
      <c r="C15" s="13" t="s">
        <v>1144</v>
      </c>
      <c r="D15" s="13" t="s">
        <v>1145</v>
      </c>
      <c r="E15" s="13" t="s">
        <v>1146</v>
      </c>
      <c r="F15" s="13" t="s">
        <v>1147</v>
      </c>
      <c r="G15" s="13" t="s">
        <v>1148</v>
      </c>
    </row>
    <row r="16" spans="1:7" ht="99.95" customHeight="1" x14ac:dyDescent="0.25">
      <c r="A16" s="13" t="s">
        <v>255</v>
      </c>
      <c r="B16" s="13" t="s">
        <v>0</v>
      </c>
      <c r="C16" s="13" t="s">
        <v>1149</v>
      </c>
      <c r="D16" s="13" t="s">
        <v>1150</v>
      </c>
      <c r="E16" s="13" t="s">
        <v>1151</v>
      </c>
      <c r="F16" s="13" t="s">
        <v>1152</v>
      </c>
      <c r="G16" s="13" t="s">
        <v>1153</v>
      </c>
    </row>
    <row r="17" spans="1:7" x14ac:dyDescent="0.25">
      <c r="A17" s="9" t="s">
        <v>264</v>
      </c>
    </row>
    <row r="18" spans="1:7" ht="99.95" customHeight="1" x14ac:dyDescent="0.25">
      <c r="A18" s="13" t="s">
        <v>265</v>
      </c>
      <c r="B18" s="13" t="s">
        <v>1154</v>
      </c>
      <c r="C18" s="13" t="s">
        <v>1155</v>
      </c>
      <c r="D18" s="13" t="s">
        <v>1156</v>
      </c>
      <c r="E18" s="13" t="s">
        <v>1157</v>
      </c>
      <c r="F18" s="13" t="s">
        <v>1158</v>
      </c>
      <c r="G18" s="13" t="s">
        <v>1159</v>
      </c>
    </row>
    <row r="19" spans="1:7" ht="99.95" customHeight="1" x14ac:dyDescent="0.25">
      <c r="A19" s="13" t="s">
        <v>266</v>
      </c>
      <c r="B19" s="13" t="s">
        <v>1160</v>
      </c>
      <c r="C19" s="13" t="s">
        <v>1161</v>
      </c>
      <c r="D19" s="13" t="s">
        <v>1162</v>
      </c>
      <c r="E19" s="13" t="s">
        <v>1163</v>
      </c>
      <c r="F19" s="13" t="s">
        <v>1164</v>
      </c>
      <c r="G19" s="13" t="s">
        <v>1165</v>
      </c>
    </row>
    <row r="20" spans="1:7" x14ac:dyDescent="0.25">
      <c r="A20" s="9" t="s">
        <v>267</v>
      </c>
    </row>
    <row r="21" spans="1:7" x14ac:dyDescent="0.25">
      <c r="A21" s="9" t="s">
        <v>268</v>
      </c>
    </row>
    <row r="22" spans="1:7" ht="99.95" customHeight="1" x14ac:dyDescent="0.25">
      <c r="A22" s="13" t="s">
        <v>269</v>
      </c>
      <c r="B22" s="13" t="s">
        <v>1166</v>
      </c>
      <c r="C22" s="13" t="s">
        <v>1167</v>
      </c>
      <c r="D22" s="13" t="s">
        <v>1168</v>
      </c>
      <c r="E22" s="13" t="s">
        <v>1169</v>
      </c>
      <c r="F22" s="13" t="s">
        <v>1170</v>
      </c>
      <c r="G22" s="13" t="s">
        <v>1171</v>
      </c>
    </row>
    <row r="23" spans="1:7" ht="99.95" customHeight="1" x14ac:dyDescent="0.25">
      <c r="A23" s="13" t="s">
        <v>270</v>
      </c>
      <c r="B23" s="13" t="s">
        <v>1172</v>
      </c>
      <c r="C23" s="13" t="s">
        <v>1173</v>
      </c>
      <c r="D23" s="13" t="s">
        <v>1174</v>
      </c>
      <c r="E23" s="13" t="s">
        <v>1175</v>
      </c>
      <c r="F23" s="13" t="s">
        <v>1176</v>
      </c>
      <c r="G23" s="13" t="s">
        <v>1177</v>
      </c>
    </row>
    <row r="24" spans="1:7" ht="99.95" customHeight="1" x14ac:dyDescent="0.25">
      <c r="A24" s="13" t="s">
        <v>271</v>
      </c>
      <c r="B24" s="13" t="s">
        <v>1178</v>
      </c>
      <c r="C24" s="13" t="s">
        <v>1179</v>
      </c>
      <c r="D24" s="13" t="s">
        <v>1180</v>
      </c>
      <c r="E24" s="13" t="s">
        <v>1181</v>
      </c>
      <c r="F24" s="13" t="s">
        <v>1182</v>
      </c>
      <c r="G24" s="13" t="s">
        <v>1183</v>
      </c>
    </row>
    <row r="25" spans="1:7" ht="99.95" customHeight="1" x14ac:dyDescent="0.25">
      <c r="A25" s="13" t="s">
        <v>280</v>
      </c>
      <c r="B25" s="13" t="s">
        <v>1184</v>
      </c>
      <c r="C25" s="13" t="s">
        <v>1185</v>
      </c>
      <c r="D25" s="13" t="s">
        <v>1186</v>
      </c>
      <c r="E25" s="13" t="s">
        <v>1187</v>
      </c>
      <c r="F25" s="13" t="s">
        <v>1188</v>
      </c>
      <c r="G25" s="13" t="s">
        <v>1189</v>
      </c>
    </row>
    <row r="26" spans="1:7" ht="99.95" customHeight="1" x14ac:dyDescent="0.25">
      <c r="A26" s="13" t="s">
        <v>1190</v>
      </c>
      <c r="B26" s="13" t="s">
        <v>1191</v>
      </c>
      <c r="C26" s="13" t="s">
        <v>1192</v>
      </c>
      <c r="D26" s="13" t="s">
        <v>1193</v>
      </c>
      <c r="E26" s="13" t="s">
        <v>1194</v>
      </c>
      <c r="F26" s="13" t="s">
        <v>1195</v>
      </c>
      <c r="G26" s="13" t="s">
        <v>1196</v>
      </c>
    </row>
    <row r="27" spans="1:7" x14ac:dyDescent="0.25">
      <c r="A27" s="9" t="s">
        <v>281</v>
      </c>
    </row>
    <row r="28" spans="1:7" ht="99.95" customHeight="1" x14ac:dyDescent="0.25">
      <c r="A28" s="13" t="s">
        <v>292</v>
      </c>
      <c r="B28" s="13" t="s">
        <v>1197</v>
      </c>
      <c r="C28" s="13" t="s">
        <v>1198</v>
      </c>
      <c r="D28" s="13" t="s">
        <v>1199</v>
      </c>
      <c r="E28" s="13" t="s">
        <v>1200</v>
      </c>
      <c r="F28" s="13" t="s">
        <v>1201</v>
      </c>
      <c r="G28" s="13" t="s">
        <v>1202</v>
      </c>
    </row>
    <row r="29" spans="1:7" ht="99.95" customHeight="1" x14ac:dyDescent="0.25">
      <c r="A29" s="13" t="s">
        <v>303</v>
      </c>
      <c r="B29" s="13" t="s">
        <v>1203</v>
      </c>
      <c r="C29" s="13" t="s">
        <v>1204</v>
      </c>
      <c r="D29" s="13" t="s">
        <v>1205</v>
      </c>
      <c r="E29" s="13" t="s">
        <v>1206</v>
      </c>
      <c r="F29" s="13" t="s">
        <v>1207</v>
      </c>
      <c r="G29" s="13" t="s">
        <v>1208</v>
      </c>
    </row>
    <row r="30" spans="1:7" ht="99.95" customHeight="1" x14ac:dyDescent="0.25">
      <c r="A30" s="13" t="s">
        <v>304</v>
      </c>
      <c r="B30" s="13" t="s">
        <v>1209</v>
      </c>
      <c r="C30" s="13" t="s">
        <v>1210</v>
      </c>
      <c r="D30" s="13" t="s">
        <v>1211</v>
      </c>
      <c r="E30" s="13" t="s">
        <v>1212</v>
      </c>
      <c r="F30" s="13" t="s">
        <v>1213</v>
      </c>
      <c r="G30" s="13" t="s">
        <v>1214</v>
      </c>
    </row>
    <row r="31" spans="1:7" x14ac:dyDescent="0.25">
      <c r="A31" s="9" t="s">
        <v>305</v>
      </c>
    </row>
    <row r="32" spans="1:7" x14ac:dyDescent="0.25">
      <c r="A32" s="9" t="s">
        <v>306</v>
      </c>
    </row>
    <row r="33" spans="1:7" ht="99.95" customHeight="1" x14ac:dyDescent="0.25">
      <c r="A33" s="13" t="s">
        <v>319</v>
      </c>
      <c r="B33" s="13" t="s">
        <v>0</v>
      </c>
      <c r="C33" s="13" t="s">
        <v>1215</v>
      </c>
      <c r="D33" s="13" t="s">
        <v>1216</v>
      </c>
      <c r="E33" s="13" t="s">
        <v>1217</v>
      </c>
      <c r="F33" s="13" t="s">
        <v>1218</v>
      </c>
      <c r="G33" s="13" t="s">
        <v>1219</v>
      </c>
    </row>
    <row r="34" spans="1:7" ht="99.95" customHeight="1" x14ac:dyDescent="0.25">
      <c r="A34" s="13" t="s">
        <v>320</v>
      </c>
      <c r="B34" s="13" t="s">
        <v>0</v>
      </c>
      <c r="C34" s="13" t="s">
        <v>1220</v>
      </c>
      <c r="D34" s="13" t="s">
        <v>1221</v>
      </c>
      <c r="E34" s="13" t="s">
        <v>0</v>
      </c>
      <c r="F34" s="13" t="s">
        <v>1218</v>
      </c>
      <c r="G34" s="13" t="s">
        <v>0</v>
      </c>
    </row>
    <row r="35" spans="1:7" x14ac:dyDescent="0.25">
      <c r="A35" s="9" t="s">
        <v>449</v>
      </c>
    </row>
    <row r="36" spans="1:7" ht="99.95" customHeight="1" x14ac:dyDescent="0.25">
      <c r="A36" s="13" t="s">
        <v>1222</v>
      </c>
      <c r="B36" s="13" t="s">
        <v>1223</v>
      </c>
      <c r="C36" s="13" t="s">
        <v>1224</v>
      </c>
      <c r="D36" s="13" t="s">
        <v>524</v>
      </c>
      <c r="E36" s="13" t="s">
        <v>1225</v>
      </c>
      <c r="F36" s="13" t="s">
        <v>1226</v>
      </c>
      <c r="G36" s="13" t="s">
        <v>1227</v>
      </c>
    </row>
    <row r="37" spans="1:7" x14ac:dyDescent="0.25">
      <c r="A37" s="9" t="s">
        <v>331</v>
      </c>
    </row>
    <row r="38" spans="1:7" ht="99.95" customHeight="1" x14ac:dyDescent="0.25">
      <c r="A38" s="13" t="s">
        <v>332</v>
      </c>
      <c r="B38" s="13" t="s">
        <v>1228</v>
      </c>
      <c r="C38" s="13" t="s">
        <v>1229</v>
      </c>
      <c r="D38" s="13" t="s">
        <v>1230</v>
      </c>
      <c r="E38" s="13" t="s">
        <v>1231</v>
      </c>
      <c r="F38" s="13" t="s">
        <v>1232</v>
      </c>
      <c r="G38" s="13" t="s">
        <v>1233</v>
      </c>
    </row>
    <row r="39" spans="1:7" x14ac:dyDescent="0.25">
      <c r="A39" s="9" t="s">
        <v>362</v>
      </c>
    </row>
    <row r="40" spans="1:7" ht="99.95" customHeight="1" x14ac:dyDescent="0.25">
      <c r="A40" s="13" t="s">
        <v>367</v>
      </c>
      <c r="B40" s="13" t="s">
        <v>1234</v>
      </c>
      <c r="C40" s="13" t="s">
        <v>1235</v>
      </c>
      <c r="D40" s="13" t="s">
        <v>1236</v>
      </c>
      <c r="E40" s="13" t="s">
        <v>1237</v>
      </c>
      <c r="F40" s="13" t="s">
        <v>1238</v>
      </c>
      <c r="G40" s="13" t="s">
        <v>1239</v>
      </c>
    </row>
    <row r="41" spans="1:7" ht="99.95" customHeight="1" x14ac:dyDescent="0.25">
      <c r="A41" s="13" t="s">
        <v>1240</v>
      </c>
      <c r="B41" s="13" t="s">
        <v>1241</v>
      </c>
      <c r="C41" s="13" t="s">
        <v>1242</v>
      </c>
      <c r="D41" s="13" t="s">
        <v>1243</v>
      </c>
      <c r="E41" s="13" t="s">
        <v>0</v>
      </c>
      <c r="F41" s="13" t="s">
        <v>1244</v>
      </c>
      <c r="G41" s="13" t="s">
        <v>1245</v>
      </c>
    </row>
    <row r="42" spans="1:7" ht="99.95" customHeight="1" x14ac:dyDescent="0.25">
      <c r="A42" s="13" t="s">
        <v>368</v>
      </c>
      <c r="B42" s="13" t="s">
        <v>1246</v>
      </c>
      <c r="C42" s="13" t="s">
        <v>1247</v>
      </c>
      <c r="D42" s="13" t="s">
        <v>1248</v>
      </c>
      <c r="E42" s="13" t="s">
        <v>1249</v>
      </c>
      <c r="F42" s="13" t="s">
        <v>1250</v>
      </c>
      <c r="G42" s="13" t="s">
        <v>1251</v>
      </c>
    </row>
    <row r="43" spans="1:7" ht="99.95" customHeight="1" x14ac:dyDescent="0.25">
      <c r="A43" s="13" t="s">
        <v>369</v>
      </c>
      <c r="B43" s="13" t="s">
        <v>1252</v>
      </c>
      <c r="C43" s="13" t="s">
        <v>1253</v>
      </c>
      <c r="D43" s="13" t="s">
        <v>1254</v>
      </c>
      <c r="E43" s="13" t="s">
        <v>1255</v>
      </c>
      <c r="F43" s="13" t="s">
        <v>1256</v>
      </c>
      <c r="G43" s="13" t="s">
        <v>1257</v>
      </c>
    </row>
    <row r="44" spans="1:7" x14ac:dyDescent="0.25">
      <c r="A44" s="9" t="s">
        <v>370</v>
      </c>
    </row>
    <row r="45" spans="1:7" x14ac:dyDescent="0.25">
      <c r="A45" s="9" t="s">
        <v>382</v>
      </c>
    </row>
    <row r="46" spans="1:7" ht="99.95" customHeight="1" x14ac:dyDescent="0.25">
      <c r="A46" s="13" t="s">
        <v>396</v>
      </c>
      <c r="B46" s="13" t="s">
        <v>1258</v>
      </c>
      <c r="C46" s="13" t="s">
        <v>1259</v>
      </c>
      <c r="D46" s="13" t="s">
        <v>0</v>
      </c>
      <c r="E46" s="13" t="s">
        <v>1260</v>
      </c>
      <c r="F46" s="13" t="s">
        <v>1261</v>
      </c>
      <c r="G46" s="13" t="s">
        <v>0</v>
      </c>
    </row>
    <row r="47" spans="1:7" ht="99.95" customHeight="1" x14ac:dyDescent="0.25">
      <c r="A47" s="13" t="s">
        <v>435</v>
      </c>
      <c r="B47" s="13" t="s">
        <v>1262</v>
      </c>
      <c r="C47" s="13" t="s">
        <v>1263</v>
      </c>
      <c r="D47" s="13" t="s">
        <v>1264</v>
      </c>
      <c r="E47" s="13" t="s">
        <v>1265</v>
      </c>
      <c r="F47" s="13" t="s">
        <v>1266</v>
      </c>
      <c r="G47" s="13" t="s">
        <v>0</v>
      </c>
    </row>
    <row r="48" spans="1:7" ht="99.95" customHeight="1" x14ac:dyDescent="0.25">
      <c r="A48" s="13" t="s">
        <v>436</v>
      </c>
      <c r="B48" s="13" t="s">
        <v>1267</v>
      </c>
      <c r="C48" s="13" t="s">
        <v>1268</v>
      </c>
      <c r="D48" s="13" t="s">
        <v>1269</v>
      </c>
      <c r="E48" s="13" t="s">
        <v>1270</v>
      </c>
      <c r="F48" s="13" t="s">
        <v>1271</v>
      </c>
      <c r="G48" s="13" t="s">
        <v>1272</v>
      </c>
    </row>
    <row r="49" ht="125.1"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5</vt:i4>
      </vt:variant>
    </vt:vector>
  </HeadingPairs>
  <TitlesOfParts>
    <vt:vector size="5" baseType="lpstr">
      <vt:lpstr>Comptadors Global</vt:lpstr>
      <vt:lpstr>Quantitatiu Bàsic n17</vt:lpstr>
      <vt:lpstr>Quantitatiu Complet n6</vt:lpstr>
      <vt:lpstr>Qualitatiu Bàsic n11</vt:lpstr>
      <vt:lpstr>Qualitatiu Complet n5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Ruben</cp:lastModifiedBy>
  <dcterms:created xsi:type="dcterms:W3CDTF">2023-10-11T08:56:39Z</dcterms:created>
  <dcterms:modified xsi:type="dcterms:W3CDTF">2023-10-13T08:35:52Z</dcterms:modified>
</cp:coreProperties>
</file>