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LCI\Observatori Coòpolis\"/>
    </mc:Choice>
  </mc:AlternateContent>
  <xr:revisionPtr revIDLastSave="0" documentId="13_ncr:1_{85650A70-C597-4D35-B6C0-C14FDECA53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-2027" sheetId="2" r:id="rId1"/>
    <sheet name="HORES OBSERVATORI 2023-24" sheetId="1" r:id="rId2"/>
    <sheet name="Hoja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3" i="2" l="1"/>
  <c r="K81" i="2"/>
  <c r="K80" i="2"/>
  <c r="K79" i="2"/>
  <c r="J18" i="2"/>
  <c r="J53" i="2"/>
  <c r="K51" i="2"/>
  <c r="K50" i="2"/>
  <c r="K49" i="2"/>
  <c r="K15" i="2"/>
  <c r="K16" i="2"/>
  <c r="K17" i="2"/>
  <c r="K14" i="2"/>
  <c r="K18" i="2" s="1"/>
  <c r="E101" i="2"/>
  <c r="F101" i="2" s="1"/>
  <c r="F100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E33" i="2"/>
  <c r="F33" i="2" s="1"/>
  <c r="E66" i="2"/>
  <c r="F66" i="2" s="1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8" i="2"/>
  <c r="F11" i="2"/>
  <c r="F12" i="2"/>
  <c r="F13" i="2"/>
  <c r="F16" i="2"/>
  <c r="F17" i="2"/>
  <c r="F18" i="2"/>
  <c r="F19" i="2"/>
  <c r="F21" i="2"/>
  <c r="F22" i="2"/>
  <c r="F23" i="2"/>
  <c r="F27" i="2"/>
  <c r="F28" i="2"/>
  <c r="F29" i="2"/>
  <c r="F30" i="2"/>
  <c r="F32" i="2"/>
  <c r="F5" i="2"/>
  <c r="F6" i="2"/>
  <c r="F7" i="2"/>
  <c r="E59" i="1"/>
  <c r="K53" i="2" l="1"/>
  <c r="K83" i="2"/>
  <c r="F103" i="2"/>
  <c r="E103" i="2"/>
</calcChain>
</file>

<file path=xl/sharedStrings.xml><?xml version="1.0" encoding="utf-8"?>
<sst xmlns="http://schemas.openxmlformats.org/spreadsheetml/2006/main" count="267" uniqueCount="108">
  <si>
    <t>2) PLANIFICACIÓ 2023-2024</t>
  </si>
  <si>
    <t>Informe retorn relatoria taller eco plural</t>
  </si>
  <si>
    <t xml:space="preserve">Continuïtat eines d’autodiagnosi-taller </t>
  </si>
  <si>
    <t>Informe metodològic sobre el procés d’exploració de les pràctiques plurals. Tipus de mètriques i de mesura del valor. Com mesurar l’economia plural?</t>
  </si>
  <si>
    <t>EIX DE TREBALL</t>
  </si>
  <si>
    <t>NOV 23- SET 24</t>
  </si>
  <si>
    <t>Jornades metropolitanes</t>
  </si>
  <si>
    <t>LA IDRA</t>
  </si>
  <si>
    <t>LCI</t>
  </si>
  <si>
    <t>INTERCOOPERACIÓ I XARXES</t>
  </si>
  <si>
    <t>DIAGNÒSTICS XARXES LOCALS</t>
  </si>
  <si>
    <t>XES</t>
  </si>
  <si>
    <t>RECERCA COOPERATIVA</t>
  </si>
  <si>
    <t>Elaboració pla de treball, SALT D'ESCALA 2025</t>
  </si>
  <si>
    <t>HORES</t>
  </si>
  <si>
    <t>PRESSUPOST</t>
  </si>
  <si>
    <t>CIRCUITS D'INTERCOOPERACIÓ</t>
  </si>
  <si>
    <t>CONSTRUCCIÓ INDICADORS INFORME ANUAL DE L'ESS</t>
  </si>
  <si>
    <t>INFORME: Què és l’economia plural? Dibuixant el marc de les pràctiques público-comunitàries i cooperatives</t>
  </si>
  <si>
    <t>OBSERVATORI</t>
  </si>
  <si>
    <t>COORDINACIÓ DE LÍNIES DE RECERCA DELS CERCLES DE L'ESS</t>
  </si>
  <si>
    <t>2022-23</t>
  </si>
  <si>
    <t>PRESSUPOST( senses despeses d'execucció)</t>
  </si>
  <si>
    <t>XES (VICTOR)</t>
  </si>
  <si>
    <t>TASQUES DERIVADES</t>
  </si>
  <si>
    <t>PROJECTE</t>
  </si>
  <si>
    <t>CATERING+PONÈNCIES</t>
  </si>
  <si>
    <t>REMUNERACIÓ TALLERS</t>
  </si>
  <si>
    <t>VIATGES+DESPESES INFRAES</t>
  </si>
  <si>
    <t>MAQUETACIÓ</t>
  </si>
  <si>
    <t>LA PERA</t>
  </si>
  <si>
    <t>2023-2024</t>
  </si>
  <si>
    <t>ACTIVITATS DE DIVULGACIÓ DEL PROJECTE (jornades, atenció visitants, rutes, entrevistes...)</t>
  </si>
  <si>
    <t>ASSESSORAMENT PRESSUPOSTARI</t>
  </si>
  <si>
    <t>SUPORT-LCI?</t>
  </si>
  <si>
    <t>pre-proposta a falta de distribuir les tasques 23-24</t>
  </si>
  <si>
    <t>proposta de 10 hores setmanals, en 6 mesos. Incorporar a la XES (Victor) a l'estructura de l'Observatori</t>
  </si>
  <si>
    <t>PRÀCTIQUES PÚBLICO-COOPRATIVES-COMUNITÀRIES</t>
  </si>
  <si>
    <t>Informe final després de les jornades internacionals</t>
  </si>
  <si>
    <t>PLANIFICACIÓ SALT D'ESCALA. OBSERVATORI METROPOLITÀ BLOC 4</t>
  </si>
  <si>
    <t>OBSERVATORI METROPOLITÀ BLOC 4</t>
  </si>
  <si>
    <t>En funcionament</t>
  </si>
  <si>
    <t>INFORME ANUAL DE L'ESS</t>
  </si>
  <si>
    <t>LÍNIES DE RECERCA PRÒPIES  DESENVOLUPADES</t>
  </si>
  <si>
    <t xml:space="preserve">COORDINACIÓ DE LÍNIES DE RECERCA DELS CERCLES DE L'ESS  ( Sessions o jornades de treball: Quin Observatori necessitem?) </t>
  </si>
  <si>
    <t>COMUNICACIÓ I DIVULGACIÓ</t>
  </si>
  <si>
    <t>CERCA DE PERSONES/ENTITATS PER INCORPORAR A L'EQUIP EL 2025</t>
  </si>
  <si>
    <t>LAIDRA</t>
  </si>
  <si>
    <t>COMUNICACIÓ</t>
  </si>
  <si>
    <t xml:space="preserve">DISSENY LÍNIES DE RECERCA PRÒPIES </t>
  </si>
  <si>
    <t>Jornades de visbilització del model ???</t>
  </si>
  <si>
    <t>2024-2025</t>
  </si>
  <si>
    <t>955H</t>
  </si>
  <si>
    <t>TOTAL</t>
  </si>
  <si>
    <t>RESPONSABILITATS</t>
  </si>
  <si>
    <t>Jornades internacionals 4-5-6 OCTUBRE</t>
  </si>
  <si>
    <t>2) PLANIFICACIÓ 2024-2025</t>
  </si>
  <si>
    <t>1.1 ACOMPANYAMENT SUPORT INCUBADES BLOC 4</t>
  </si>
  <si>
    <t xml:space="preserve">1.3 DINAMITZACIÓ BLOC 4 (ACTES, INTERCOOPERACIÓ REPRESENTATIVES I ALTRES) Activitats i relats com altaveu de pràctiques locals </t>
  </si>
  <si>
    <t>LÍNIES DE TREBALL</t>
  </si>
  <si>
    <t>EIX ESTRATÈGIC</t>
  </si>
  <si>
    <t>2. Generació de processos d'intercooperació:Territorials i locals, i sectorials</t>
  </si>
  <si>
    <t xml:space="preserve">2.1 Consolidació 4 xarxes locals (Sant Andreu, Poble sec, Poblenou, Sants) i suport creació de xarxes, barris amb moviment (Ciutat Vella, Guinardó, Nou Barris) </t>
  </si>
  <si>
    <t xml:space="preserve">2.2. Planificació econòmica (sectorial i  territorial). Intercooperació entre territoris </t>
  </si>
  <si>
    <t xml:space="preserve">2.3. Impulsar Aliances metropolitanes i regionals, internacionals </t>
  </si>
  <si>
    <t>1.2 INTERCOOPERACIÓ BLOC 4 CERCLES Visió. Construcció de vincles d’un relat compartit de l’Ateneu i els Cercles (barris en transició).Transversalitzar els eixos de treball</t>
  </si>
  <si>
    <t xml:space="preserve">3. Continuïtat pla de treball 2020-23. Diagnosi Replicabilitat. Sistematització BBPP memòria </t>
  </si>
  <si>
    <t>3.1 Informe conclusiu pla de treball.  Sistematizació pla de treball, d’un model escala ciutat (mètriques) Generar noves mètriques. Construir indicadors. Treballar amb els cercles</t>
  </si>
  <si>
    <t>1) INTERCOOPERACIÓ I XARXES</t>
  </si>
  <si>
    <t>2) ECONOMIA PLURAL. PRÀCTIQUES PÚBLICO-COOPRATIVES-COMUNITÀRIES</t>
  </si>
  <si>
    <t>3) ESTUDIS COOPERATIUS</t>
  </si>
  <si>
    <t xml:space="preserve">4. RECERCA APLICADA A L'ESS. Impulsar i donar suport a la recerca aplicada en ESS </t>
  </si>
  <si>
    <t>4.1 Mesurar l’impacte qualitatiu dels projectes (indicadors i mètriques)</t>
  </si>
  <si>
    <t>4.2 Informe relat propi de Coòpolis. Una metodologia territorial del treball i dinamització de l’ESS dins el territori</t>
  </si>
  <si>
    <t>4.3 Aproximar l’ESS a les classes populars. Classe, origen i ESS</t>
  </si>
  <si>
    <t>4.3.1 Anàlisi Cadenes solidàries de producció distribució i consum de l’ESS</t>
  </si>
  <si>
    <t>1.4 Comunicació ACTIVITATS DE DIVULGACIÓ DEL PROJECTE (jornades, atenció visitants, rutes, entrevistes...)</t>
  </si>
  <si>
    <t>4.4 Informe anual de l'ateneu cooperatiu (ESS)</t>
  </si>
  <si>
    <t>1. INTERCOOPERACIÓ BLOC 4 [CAP ENDINS]</t>
  </si>
  <si>
    <t>[CAP ENFORA]</t>
  </si>
  <si>
    <t>4) REPRODUCTIVES</t>
  </si>
  <si>
    <t>COORDINADORA DE PROGRAMES</t>
  </si>
  <si>
    <t>REUNIONS DE TREBALL</t>
  </si>
  <si>
    <t>COORDINACIÓ OBSERVATORI TASQUES REPRODUCTIVES. JUSTIFICACIÓ</t>
  </si>
  <si>
    <t>lci</t>
  </si>
  <si>
    <t>4.3 Aproximar l’ESS a les classes populars. Classe, origen i ESS. Diagnosi</t>
  </si>
  <si>
    <t>2) PLANIFICACIÓ 2025-2026</t>
  </si>
  <si>
    <t>IDRA</t>
  </si>
  <si>
    <t>3. Replicabilitat. Divulgació model</t>
  </si>
  <si>
    <t>2) PLANIFICACIÓ 2026-2027</t>
  </si>
  <si>
    <t>Recerca aplicada: Sistematitzar model economia i planificació estrategia economia plural i alimentació</t>
  </si>
  <si>
    <t>4.2 Informe anual de l'ateneu cooperatiu (ESS)</t>
  </si>
  <si>
    <t>4.3.2 Intervenció i diagnosi sobre les pràctiques actuals de l’ESS Informe classe i ess</t>
  </si>
  <si>
    <t>total 3 anys</t>
  </si>
  <si>
    <t>4.3 Aproximar l’ESS a les classes populars. Classe, origen i ESS. Diagnosi i planificació</t>
  </si>
  <si>
    <t>TOTAL 1 ANY</t>
  </si>
  <si>
    <t>TOTAL 2º ANY</t>
  </si>
  <si>
    <t>TOTAL 3º ANY</t>
  </si>
  <si>
    <t xml:space="preserve">2.1 Consolidació xarxes locals </t>
  </si>
  <si>
    <t>4.2 Publicació llibre relat propi de Coòpolis. Una metodologia territorial del treball i dinamització de l’ESS dins el territori</t>
  </si>
  <si>
    <t>RESUM HORES ENTITATS  1 ANY</t>
  </si>
  <si>
    <t>RESUM HORES ENTITATS  2 ANY</t>
  </si>
  <si>
    <t>Lci</t>
  </si>
  <si>
    <t>SERVEI: 1</t>
  </si>
  <si>
    <t>POSSIBLES ACTUACIONS: 1.3, 1.7 i 1.9</t>
  </si>
  <si>
    <t>POSSIBLES ACTUACIONS: 1.6</t>
  </si>
  <si>
    <t>SERVEI: 4</t>
  </si>
  <si>
    <t>POSSIBLES ACTUACIONS: 4.1 i 4.2 (i 1.6?)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</si>
</sst>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3F3F76"/>
      <name val="Calibri"/>
      <family val="2"/>
      <scheme val="minor"/>
    </font>
    <font>
      <b/>
      <sz val="14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horizontal="left" vertical="center"/>
    </xf>
    <xf numFmtId="17" fontId="0" fillId="0" borderId="0" xfId="0" applyNumberFormat="1" applyAlignment="1">
      <alignment horizontal="left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4" fillId="4" borderId="1" xfId="2" applyAlignment="1">
      <alignment vertical="center"/>
    </xf>
    <xf numFmtId="0" fontId="4" fillId="4" borderId="1" xfId="2"/>
    <xf numFmtId="0" fontId="3" fillId="3" borderId="0" xfId="1"/>
    <xf numFmtId="0" fontId="0" fillId="5" borderId="0" xfId="0" applyFill="1"/>
    <xf numFmtId="0" fontId="0" fillId="6" borderId="0" xfId="0" applyFill="1"/>
    <xf numFmtId="0" fontId="5" fillId="2" borderId="2" xfId="0" applyFont="1" applyFill="1" applyBorder="1" applyAlignment="1">
      <alignment vertical="center"/>
    </xf>
    <xf numFmtId="0" fontId="6" fillId="8" borderId="2" xfId="0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7" fillId="4" borderId="2" xfId="2" applyFont="1" applyBorder="1" applyAlignment="1">
      <alignment vertical="center"/>
    </xf>
    <xf numFmtId="0" fontId="7" fillId="4" borderId="2" xfId="2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6" fillId="7" borderId="2" xfId="0" applyFont="1" applyFill="1" applyBorder="1"/>
    <xf numFmtId="17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9" borderId="2" xfId="0" applyFont="1" applyFill="1" applyBorder="1"/>
    <xf numFmtId="17" fontId="6" fillId="0" borderId="2" xfId="0" applyNumberFormat="1" applyFont="1" applyBorder="1" applyAlignment="1">
      <alignment horizontal="left" vertical="center"/>
    </xf>
    <xf numFmtId="0" fontId="5" fillId="9" borderId="2" xfId="0" applyFont="1" applyFill="1" applyBorder="1"/>
    <xf numFmtId="0" fontId="5" fillId="9" borderId="2" xfId="0" applyFont="1" applyFill="1" applyBorder="1" applyAlignment="1">
      <alignment vertical="center"/>
    </xf>
    <xf numFmtId="0" fontId="7" fillId="9" borderId="2" xfId="2" applyFont="1" applyFill="1" applyBorder="1" applyAlignment="1">
      <alignment vertical="center"/>
    </xf>
    <xf numFmtId="0" fontId="7" fillId="9" borderId="2" xfId="2" applyFont="1" applyFill="1" applyBorder="1"/>
    <xf numFmtId="0" fontId="5" fillId="10" borderId="2" xfId="0" applyFont="1" applyFill="1" applyBorder="1" applyAlignment="1">
      <alignment vertical="center"/>
    </xf>
    <xf numFmtId="0" fontId="6" fillId="10" borderId="2" xfId="0" applyFont="1" applyFill="1" applyBorder="1"/>
    <xf numFmtId="0" fontId="7" fillId="10" borderId="2" xfId="2" applyFont="1" applyFill="1" applyBorder="1" applyAlignment="1">
      <alignment vertical="center"/>
    </xf>
    <xf numFmtId="0" fontId="7" fillId="10" borderId="2" xfId="2" applyFont="1" applyFill="1" applyBorder="1"/>
    <xf numFmtId="0" fontId="8" fillId="0" borderId="0" xfId="0" applyFont="1" applyAlignment="1">
      <alignment horizontal="left" vertical="center" indent="5"/>
    </xf>
  </cellXfs>
  <cellStyles count="3">
    <cellStyle name="Bueno" xfId="1" builtinId="26"/>
    <cellStyle name="Entrada" xfId="2" builtinId="20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3"/>
  <sheetViews>
    <sheetView tabSelected="1" topLeftCell="A81" zoomScale="84" zoomScaleNormal="84" workbookViewId="0">
      <selection activeCell="B31" sqref="B28:B31"/>
    </sheetView>
  </sheetViews>
  <sheetFormatPr baseColWidth="10" defaultRowHeight="15.75" x14ac:dyDescent="0.25"/>
  <cols>
    <col min="1" max="1" width="26" style="17" bestFit="1" customWidth="1"/>
    <col min="2" max="2" width="76.28515625" style="17" bestFit="1" customWidth="1"/>
    <col min="3" max="3" width="106.7109375" style="17" customWidth="1"/>
    <col min="4" max="8" width="11.42578125" style="17"/>
    <col min="9" max="9" width="29.42578125" style="17" bestFit="1" customWidth="1"/>
    <col min="10" max="16384" width="11.42578125" style="17"/>
  </cols>
  <sheetData>
    <row r="1" spans="1:11" x14ac:dyDescent="0.25">
      <c r="A1" s="14" t="s">
        <v>56</v>
      </c>
      <c r="B1" s="15" t="s">
        <v>60</v>
      </c>
      <c r="C1" s="16" t="s">
        <v>59</v>
      </c>
      <c r="D1" s="16"/>
      <c r="E1" s="16"/>
      <c r="F1" s="16"/>
      <c r="G1" s="16"/>
    </row>
    <row r="2" spans="1:11" x14ac:dyDescent="0.25">
      <c r="A2" s="18"/>
      <c r="B2" s="15" t="s">
        <v>51</v>
      </c>
      <c r="C2" s="19"/>
      <c r="D2" s="19" t="s">
        <v>54</v>
      </c>
      <c r="E2" s="19" t="s">
        <v>14</v>
      </c>
      <c r="F2" s="19" t="s">
        <v>22</v>
      </c>
      <c r="G2" s="19"/>
    </row>
    <row r="3" spans="1:11" x14ac:dyDescent="0.25">
      <c r="B3" s="20" t="s">
        <v>68</v>
      </c>
      <c r="D3" s="21"/>
      <c r="E3" s="21"/>
      <c r="F3" s="21"/>
      <c r="G3" s="21"/>
    </row>
    <row r="4" spans="1:11" ht="18" x14ac:dyDescent="0.25">
      <c r="B4" s="35" t="s">
        <v>103</v>
      </c>
      <c r="D4" s="21"/>
      <c r="E4" s="21"/>
      <c r="F4" s="21"/>
      <c r="G4" s="21"/>
    </row>
    <row r="5" spans="1:11" ht="18" x14ac:dyDescent="0.25">
      <c r="B5" s="35" t="s">
        <v>104</v>
      </c>
      <c r="C5" s="17" t="s">
        <v>57</v>
      </c>
      <c r="D5" s="17" t="s">
        <v>8</v>
      </c>
      <c r="E5" s="17">
        <v>10</v>
      </c>
      <c r="F5" s="17">
        <f t="shared" ref="F5:F6" si="0">(E5*42)</f>
        <v>420</v>
      </c>
      <c r="G5" s="21"/>
    </row>
    <row r="6" spans="1:11" x14ac:dyDescent="0.25">
      <c r="B6" s="20"/>
      <c r="C6" s="17" t="s">
        <v>65</v>
      </c>
      <c r="D6" s="17" t="s">
        <v>19</v>
      </c>
      <c r="E6" s="17">
        <v>40</v>
      </c>
      <c r="F6" s="17">
        <f t="shared" si="0"/>
        <v>1680</v>
      </c>
      <c r="G6" s="21"/>
    </row>
    <row r="7" spans="1:11" x14ac:dyDescent="0.25">
      <c r="B7" s="20"/>
      <c r="C7" s="22" t="s">
        <v>58</v>
      </c>
      <c r="D7" s="17" t="s">
        <v>19</v>
      </c>
      <c r="E7" s="17">
        <v>20</v>
      </c>
      <c r="F7" s="17">
        <f>(E7*42)</f>
        <v>840</v>
      </c>
    </row>
    <row r="8" spans="1:11" x14ac:dyDescent="0.25">
      <c r="B8" s="20"/>
      <c r="C8" s="22" t="s">
        <v>76</v>
      </c>
      <c r="D8" s="17" t="s">
        <v>19</v>
      </c>
      <c r="E8" s="17">
        <v>20</v>
      </c>
      <c r="F8" s="17">
        <f t="shared" ref="F8:F33" si="1">(E8*42)</f>
        <v>840</v>
      </c>
    </row>
    <row r="9" spans="1:11" x14ac:dyDescent="0.25">
      <c r="B9" s="23"/>
      <c r="C9" s="22" t="s">
        <v>79</v>
      </c>
    </row>
    <row r="10" spans="1:11" x14ac:dyDescent="0.25">
      <c r="B10" s="23"/>
      <c r="C10" s="22" t="s">
        <v>61</v>
      </c>
    </row>
    <row r="11" spans="1:11" x14ac:dyDescent="0.25">
      <c r="B11" s="23"/>
      <c r="C11" s="22" t="s">
        <v>62</v>
      </c>
      <c r="D11" s="17" t="s">
        <v>11</v>
      </c>
      <c r="E11" s="17">
        <v>150</v>
      </c>
      <c r="F11" s="17">
        <f t="shared" si="1"/>
        <v>6300</v>
      </c>
    </row>
    <row r="12" spans="1:11" x14ac:dyDescent="0.25">
      <c r="B12" s="23"/>
      <c r="C12" s="22" t="s">
        <v>63</v>
      </c>
      <c r="D12" s="17" t="s">
        <v>11</v>
      </c>
      <c r="E12" s="17">
        <v>20</v>
      </c>
      <c r="F12" s="17">
        <f t="shared" si="1"/>
        <v>840</v>
      </c>
    </row>
    <row r="13" spans="1:11" x14ac:dyDescent="0.25">
      <c r="B13" s="24"/>
      <c r="C13" s="22" t="s">
        <v>64</v>
      </c>
      <c r="D13" s="17" t="s">
        <v>19</v>
      </c>
      <c r="E13" s="17">
        <v>10</v>
      </c>
      <c r="F13" s="17">
        <f t="shared" si="1"/>
        <v>420</v>
      </c>
      <c r="I13" s="25" t="s">
        <v>100</v>
      </c>
      <c r="J13" s="25" t="s">
        <v>14</v>
      </c>
      <c r="K13" s="25" t="s">
        <v>15</v>
      </c>
    </row>
    <row r="14" spans="1:11" x14ac:dyDescent="0.25">
      <c r="B14" s="24"/>
      <c r="C14" s="22"/>
      <c r="I14" s="17" t="s">
        <v>87</v>
      </c>
      <c r="J14" s="17">
        <v>385</v>
      </c>
      <c r="K14" s="17">
        <f>(J14*42)</f>
        <v>16170</v>
      </c>
    </row>
    <row r="15" spans="1:11" x14ac:dyDescent="0.25">
      <c r="B15" s="20" t="s">
        <v>69</v>
      </c>
      <c r="C15" s="24"/>
      <c r="I15" s="17" t="s">
        <v>11</v>
      </c>
      <c r="J15" s="17">
        <v>240</v>
      </c>
      <c r="K15" s="17">
        <f t="shared" ref="K15:K17" si="2">(J15*42)</f>
        <v>10080</v>
      </c>
    </row>
    <row r="16" spans="1:11" ht="18" x14ac:dyDescent="0.25">
      <c r="B16" s="35" t="s">
        <v>103</v>
      </c>
      <c r="C16" s="24" t="s">
        <v>66</v>
      </c>
      <c r="D16" s="17" t="s">
        <v>19</v>
      </c>
      <c r="E16" s="17">
        <v>20</v>
      </c>
      <c r="F16" s="17">
        <f t="shared" si="1"/>
        <v>840</v>
      </c>
      <c r="I16" s="17" t="s">
        <v>8</v>
      </c>
      <c r="J16" s="17">
        <v>345</v>
      </c>
      <c r="K16" s="17">
        <f t="shared" si="2"/>
        <v>14490</v>
      </c>
    </row>
    <row r="17" spans="2:11" ht="18" x14ac:dyDescent="0.25">
      <c r="B17" s="35" t="s">
        <v>105</v>
      </c>
      <c r="C17" s="17" t="s">
        <v>67</v>
      </c>
      <c r="D17" s="17" t="s">
        <v>87</v>
      </c>
      <c r="E17" s="17">
        <v>300</v>
      </c>
      <c r="F17" s="17">
        <f t="shared" si="1"/>
        <v>12600</v>
      </c>
      <c r="I17" s="17" t="s">
        <v>19</v>
      </c>
      <c r="K17" s="17">
        <f t="shared" si="2"/>
        <v>0</v>
      </c>
    </row>
    <row r="18" spans="2:11" x14ac:dyDescent="0.25">
      <c r="B18" s="24"/>
      <c r="F18" s="17">
        <f t="shared" si="1"/>
        <v>0</v>
      </c>
      <c r="I18" s="17" t="s">
        <v>53</v>
      </c>
      <c r="J18" s="21">
        <f>SUM(J14:J17)</f>
        <v>970</v>
      </c>
      <c r="K18" s="21">
        <f>SUM(K14:K17)</f>
        <v>40740</v>
      </c>
    </row>
    <row r="19" spans="2:11" x14ac:dyDescent="0.25">
      <c r="B19" s="24"/>
      <c r="F19" s="17">
        <f t="shared" si="1"/>
        <v>0</v>
      </c>
    </row>
    <row r="20" spans="2:11" x14ac:dyDescent="0.25">
      <c r="B20" s="20" t="s">
        <v>70</v>
      </c>
      <c r="C20" s="17" t="s">
        <v>71</v>
      </c>
    </row>
    <row r="21" spans="2:11" ht="18" x14ac:dyDescent="0.25">
      <c r="B21" s="35" t="s">
        <v>106</v>
      </c>
      <c r="C21" s="17" t="s">
        <v>72</v>
      </c>
      <c r="D21" s="17" t="s">
        <v>87</v>
      </c>
      <c r="E21" s="17">
        <v>15</v>
      </c>
      <c r="F21" s="17">
        <f t="shared" si="1"/>
        <v>630</v>
      </c>
    </row>
    <row r="22" spans="2:11" ht="18" x14ac:dyDescent="0.25">
      <c r="B22" s="35" t="s">
        <v>107</v>
      </c>
      <c r="C22" s="17" t="s">
        <v>91</v>
      </c>
      <c r="D22" s="17" t="s">
        <v>8</v>
      </c>
      <c r="E22" s="17">
        <v>10</v>
      </c>
      <c r="F22" s="17">
        <f t="shared" si="1"/>
        <v>420</v>
      </c>
    </row>
    <row r="23" spans="2:11" ht="18" x14ac:dyDescent="0.25">
      <c r="B23" s="35"/>
      <c r="C23" s="17" t="s">
        <v>94</v>
      </c>
      <c r="D23" s="17" t="s">
        <v>8</v>
      </c>
      <c r="E23" s="17">
        <v>40</v>
      </c>
      <c r="F23" s="17">
        <f t="shared" si="1"/>
        <v>1680</v>
      </c>
    </row>
    <row r="27" spans="2:11" x14ac:dyDescent="0.25">
      <c r="B27" s="21"/>
      <c r="C27" s="21"/>
      <c r="F27" s="17">
        <f t="shared" si="1"/>
        <v>0</v>
      </c>
    </row>
    <row r="28" spans="2:11" x14ac:dyDescent="0.25">
      <c r="B28" s="21" t="s">
        <v>80</v>
      </c>
      <c r="C28" s="17" t="s">
        <v>83</v>
      </c>
      <c r="D28" s="17" t="s">
        <v>8</v>
      </c>
      <c r="E28" s="17">
        <v>160</v>
      </c>
      <c r="F28" s="17">
        <f t="shared" si="1"/>
        <v>6720</v>
      </c>
    </row>
    <row r="29" spans="2:11" x14ac:dyDescent="0.25">
      <c r="B29" s="21"/>
      <c r="C29" s="17" t="s">
        <v>82</v>
      </c>
      <c r="D29" s="17" t="s">
        <v>19</v>
      </c>
      <c r="E29" s="17">
        <v>100</v>
      </c>
      <c r="F29" s="17">
        <f t="shared" si="1"/>
        <v>4200</v>
      </c>
    </row>
    <row r="30" spans="2:11" x14ac:dyDescent="0.25">
      <c r="C30" s="17" t="s">
        <v>81</v>
      </c>
      <c r="D30" s="17" t="s">
        <v>8</v>
      </c>
      <c r="E30" s="21">
        <v>55</v>
      </c>
      <c r="F30" s="17">
        <f t="shared" si="1"/>
        <v>2310</v>
      </c>
    </row>
    <row r="32" spans="2:11" x14ac:dyDescent="0.25">
      <c r="C32" s="21"/>
      <c r="F32" s="17">
        <f t="shared" si="1"/>
        <v>0</v>
      </c>
    </row>
    <row r="33" spans="1:11" x14ac:dyDescent="0.25">
      <c r="D33" s="27" t="s">
        <v>95</v>
      </c>
      <c r="E33" s="25">
        <f>SUM(E5:E31)</f>
        <v>970</v>
      </c>
      <c r="F33" s="25">
        <f t="shared" si="1"/>
        <v>40740</v>
      </c>
    </row>
    <row r="36" spans="1:11" x14ac:dyDescent="0.25">
      <c r="A36" s="28" t="s">
        <v>86</v>
      </c>
      <c r="B36" s="25" t="s">
        <v>60</v>
      </c>
      <c r="C36" s="25" t="s">
        <v>59</v>
      </c>
      <c r="D36" s="25"/>
      <c r="E36" s="25"/>
      <c r="F36" s="25"/>
      <c r="G36" s="25"/>
      <c r="H36" s="25"/>
      <c r="I36" s="25"/>
      <c r="J36" s="25"/>
      <c r="K36" s="25"/>
    </row>
    <row r="37" spans="1:11" x14ac:dyDescent="0.25">
      <c r="A37" s="29"/>
      <c r="B37" s="25" t="s">
        <v>51</v>
      </c>
      <c r="C37" s="30"/>
      <c r="D37" s="30" t="s">
        <v>54</v>
      </c>
      <c r="E37" s="30" t="s">
        <v>14</v>
      </c>
      <c r="F37" s="30" t="s">
        <v>22</v>
      </c>
      <c r="G37" s="30"/>
      <c r="H37" s="25"/>
      <c r="I37" s="25"/>
      <c r="J37" s="25"/>
      <c r="K37" s="25"/>
    </row>
    <row r="38" spans="1:11" x14ac:dyDescent="0.25">
      <c r="B38" s="20" t="s">
        <v>68</v>
      </c>
      <c r="D38" s="21"/>
      <c r="E38" s="21"/>
      <c r="F38" s="21"/>
      <c r="G38" s="21"/>
    </row>
    <row r="39" spans="1:11" x14ac:dyDescent="0.25">
      <c r="B39" s="20"/>
      <c r="C39" s="17" t="s">
        <v>78</v>
      </c>
      <c r="D39" s="21"/>
      <c r="E39" s="21"/>
      <c r="F39" s="21"/>
      <c r="G39" s="21"/>
    </row>
    <row r="40" spans="1:11" x14ac:dyDescent="0.25">
      <c r="B40" s="20"/>
      <c r="C40" s="17" t="s">
        <v>57</v>
      </c>
      <c r="D40" s="17" t="s">
        <v>8</v>
      </c>
      <c r="E40" s="17">
        <v>10</v>
      </c>
      <c r="F40" s="17">
        <f t="shared" ref="F40:F41" si="3">(E40*42)</f>
        <v>420</v>
      </c>
      <c r="G40" s="21"/>
    </row>
    <row r="41" spans="1:11" x14ac:dyDescent="0.25">
      <c r="B41" s="20"/>
      <c r="C41" s="17" t="s">
        <v>65</v>
      </c>
      <c r="D41" s="17" t="s">
        <v>19</v>
      </c>
      <c r="E41" s="17">
        <v>20</v>
      </c>
      <c r="F41" s="17">
        <f t="shared" si="3"/>
        <v>840</v>
      </c>
      <c r="G41" s="21"/>
    </row>
    <row r="42" spans="1:11" x14ac:dyDescent="0.25">
      <c r="B42" s="20"/>
      <c r="C42" s="22" t="s">
        <v>58</v>
      </c>
      <c r="D42" s="17" t="s">
        <v>19</v>
      </c>
      <c r="E42" s="17">
        <v>20</v>
      </c>
      <c r="F42" s="17">
        <f>(E42*42)</f>
        <v>840</v>
      </c>
    </row>
    <row r="43" spans="1:11" x14ac:dyDescent="0.25">
      <c r="B43" s="20"/>
      <c r="C43" s="22" t="s">
        <v>76</v>
      </c>
      <c r="D43" s="17" t="s">
        <v>19</v>
      </c>
      <c r="E43" s="17">
        <v>20</v>
      </c>
      <c r="F43" s="17">
        <f t="shared" ref="F43:F66" si="4">(E43*42)</f>
        <v>840</v>
      </c>
    </row>
    <row r="44" spans="1:11" x14ac:dyDescent="0.25">
      <c r="B44" s="23"/>
      <c r="C44" s="22" t="s">
        <v>79</v>
      </c>
      <c r="F44" s="17">
        <f t="shared" si="4"/>
        <v>0</v>
      </c>
    </row>
    <row r="45" spans="1:11" x14ac:dyDescent="0.25">
      <c r="B45" s="23"/>
      <c r="C45" s="22" t="s">
        <v>61</v>
      </c>
      <c r="F45" s="17">
        <f t="shared" si="4"/>
        <v>0</v>
      </c>
    </row>
    <row r="46" spans="1:11" x14ac:dyDescent="0.25">
      <c r="B46" s="23"/>
      <c r="C46" s="22" t="s">
        <v>98</v>
      </c>
      <c r="D46" s="17" t="s">
        <v>11</v>
      </c>
      <c r="E46" s="17">
        <v>150</v>
      </c>
      <c r="F46" s="17">
        <f t="shared" si="4"/>
        <v>6300</v>
      </c>
    </row>
    <row r="47" spans="1:11" x14ac:dyDescent="0.25">
      <c r="B47" s="23"/>
      <c r="C47" s="22" t="s">
        <v>63</v>
      </c>
      <c r="D47" s="17" t="s">
        <v>11</v>
      </c>
      <c r="E47" s="17">
        <v>20</v>
      </c>
      <c r="F47" s="17">
        <f t="shared" si="4"/>
        <v>840</v>
      </c>
    </row>
    <row r="48" spans="1:11" x14ac:dyDescent="0.25">
      <c r="B48" s="24"/>
      <c r="C48" s="22" t="s">
        <v>64</v>
      </c>
      <c r="D48" s="17" t="s">
        <v>19</v>
      </c>
      <c r="E48" s="17">
        <v>30</v>
      </c>
      <c r="F48" s="17">
        <f t="shared" si="4"/>
        <v>1260</v>
      </c>
      <c r="I48" s="25" t="s">
        <v>101</v>
      </c>
      <c r="J48" s="25" t="s">
        <v>14</v>
      </c>
      <c r="K48" s="25" t="s">
        <v>15</v>
      </c>
    </row>
    <row r="49" spans="2:11" x14ac:dyDescent="0.25">
      <c r="B49" s="24"/>
      <c r="C49" s="22"/>
      <c r="F49" s="17">
        <f t="shared" si="4"/>
        <v>0</v>
      </c>
      <c r="I49" s="17" t="s">
        <v>87</v>
      </c>
      <c r="J49" s="17">
        <v>355</v>
      </c>
      <c r="K49" s="17">
        <f>(J49*42)</f>
        <v>14910</v>
      </c>
    </row>
    <row r="50" spans="2:11" x14ac:dyDescent="0.25">
      <c r="B50" s="20" t="s">
        <v>69</v>
      </c>
      <c r="C50" s="24"/>
      <c r="F50" s="17">
        <f t="shared" si="4"/>
        <v>0</v>
      </c>
      <c r="I50" s="17" t="s">
        <v>11</v>
      </c>
      <c r="J50" s="17">
        <v>240</v>
      </c>
      <c r="K50" s="17">
        <f t="shared" ref="K50:K52" si="5">(J50*42)</f>
        <v>10080</v>
      </c>
    </row>
    <row r="51" spans="2:11" x14ac:dyDescent="0.25">
      <c r="B51" s="26"/>
      <c r="C51" s="24" t="s">
        <v>88</v>
      </c>
      <c r="D51" s="17" t="s">
        <v>87</v>
      </c>
      <c r="E51" s="17">
        <v>20</v>
      </c>
      <c r="F51" s="17">
        <f t="shared" si="4"/>
        <v>840</v>
      </c>
      <c r="I51" s="17" t="s">
        <v>8</v>
      </c>
      <c r="J51" s="17">
        <v>450</v>
      </c>
      <c r="K51" s="17">
        <f t="shared" si="5"/>
        <v>18900</v>
      </c>
    </row>
    <row r="52" spans="2:11" x14ac:dyDescent="0.25">
      <c r="B52" s="24"/>
      <c r="F52" s="17">
        <f t="shared" si="4"/>
        <v>0</v>
      </c>
      <c r="I52" s="17" t="s">
        <v>19</v>
      </c>
    </row>
    <row r="53" spans="2:11" x14ac:dyDescent="0.25">
      <c r="B53" s="24"/>
      <c r="F53" s="17">
        <f t="shared" si="4"/>
        <v>0</v>
      </c>
      <c r="I53" s="21" t="s">
        <v>53</v>
      </c>
      <c r="J53" s="21">
        <f>SUM(J49:J52)</f>
        <v>1045</v>
      </c>
      <c r="K53" s="21">
        <f>SUM(K49:K52)</f>
        <v>43890</v>
      </c>
    </row>
    <row r="54" spans="2:11" x14ac:dyDescent="0.25">
      <c r="B54" s="24"/>
      <c r="F54" s="17">
        <f t="shared" si="4"/>
        <v>0</v>
      </c>
    </row>
    <row r="55" spans="2:11" x14ac:dyDescent="0.25">
      <c r="B55" s="20" t="s">
        <v>70</v>
      </c>
      <c r="C55" s="17" t="s">
        <v>71</v>
      </c>
      <c r="F55" s="17">
        <f t="shared" si="4"/>
        <v>0</v>
      </c>
    </row>
    <row r="56" spans="2:11" x14ac:dyDescent="0.25">
      <c r="B56" s="24"/>
      <c r="C56" s="17" t="s">
        <v>72</v>
      </c>
      <c r="F56" s="17">
        <f t="shared" si="4"/>
        <v>0</v>
      </c>
    </row>
    <row r="57" spans="2:11" x14ac:dyDescent="0.25">
      <c r="B57" s="24"/>
      <c r="C57" s="17" t="s">
        <v>73</v>
      </c>
      <c r="D57" s="17" t="s">
        <v>8</v>
      </c>
      <c r="E57" s="17">
        <v>360</v>
      </c>
      <c r="F57" s="17">
        <f t="shared" si="4"/>
        <v>15120</v>
      </c>
    </row>
    <row r="58" spans="2:11" x14ac:dyDescent="0.25">
      <c r="C58" s="17" t="s">
        <v>74</v>
      </c>
      <c r="D58" s="17" t="s">
        <v>19</v>
      </c>
      <c r="E58" s="17">
        <v>20</v>
      </c>
      <c r="F58" s="17">
        <f t="shared" si="4"/>
        <v>840</v>
      </c>
    </row>
    <row r="59" spans="2:11" x14ac:dyDescent="0.25">
      <c r="C59" s="17" t="s">
        <v>77</v>
      </c>
      <c r="D59" s="17" t="s">
        <v>84</v>
      </c>
      <c r="E59" s="17">
        <v>10</v>
      </c>
      <c r="F59" s="17">
        <f t="shared" si="4"/>
        <v>420</v>
      </c>
    </row>
    <row r="60" spans="2:11" x14ac:dyDescent="0.25">
      <c r="B60" s="21"/>
      <c r="C60" s="21" t="s">
        <v>90</v>
      </c>
      <c r="D60" s="17" t="s">
        <v>87</v>
      </c>
      <c r="E60" s="17">
        <v>50</v>
      </c>
      <c r="F60" s="17">
        <f t="shared" si="4"/>
        <v>2100</v>
      </c>
    </row>
    <row r="61" spans="2:11" x14ac:dyDescent="0.25">
      <c r="B61" s="21" t="s">
        <v>80</v>
      </c>
      <c r="C61" s="17" t="s">
        <v>83</v>
      </c>
      <c r="D61" s="17" t="s">
        <v>87</v>
      </c>
      <c r="E61" s="17">
        <v>160</v>
      </c>
      <c r="F61" s="17">
        <f t="shared" si="4"/>
        <v>6720</v>
      </c>
    </row>
    <row r="62" spans="2:11" x14ac:dyDescent="0.25">
      <c r="B62" s="21"/>
      <c r="C62" s="17" t="s">
        <v>82</v>
      </c>
      <c r="D62" s="17" t="s">
        <v>19</v>
      </c>
      <c r="E62" s="17">
        <v>100</v>
      </c>
      <c r="F62" s="17">
        <f t="shared" si="4"/>
        <v>4200</v>
      </c>
    </row>
    <row r="63" spans="2:11" x14ac:dyDescent="0.25">
      <c r="C63" s="17" t="s">
        <v>81</v>
      </c>
      <c r="D63" s="17" t="s">
        <v>87</v>
      </c>
      <c r="E63" s="21">
        <v>55</v>
      </c>
      <c r="F63" s="17">
        <f t="shared" si="4"/>
        <v>2310</v>
      </c>
    </row>
    <row r="65" spans="1:11" x14ac:dyDescent="0.25">
      <c r="C65" s="21"/>
      <c r="F65" s="17">
        <f t="shared" si="4"/>
        <v>0</v>
      </c>
    </row>
    <row r="66" spans="1:11" x14ac:dyDescent="0.25">
      <c r="D66" s="27" t="s">
        <v>96</v>
      </c>
      <c r="E66" s="25">
        <f>SUM(E39:E64)</f>
        <v>1045</v>
      </c>
      <c r="F66" s="25">
        <f t="shared" si="4"/>
        <v>43890</v>
      </c>
    </row>
    <row r="69" spans="1:11" x14ac:dyDescent="0.25">
      <c r="A69" s="31" t="s">
        <v>89</v>
      </c>
      <c r="B69" s="32" t="s">
        <v>60</v>
      </c>
      <c r="C69" s="32" t="s">
        <v>59</v>
      </c>
      <c r="D69" s="32"/>
      <c r="E69" s="32"/>
      <c r="F69" s="32"/>
      <c r="G69" s="32"/>
      <c r="H69" s="32"/>
    </row>
    <row r="70" spans="1:11" x14ac:dyDescent="0.25">
      <c r="A70" s="33"/>
      <c r="B70" s="32"/>
      <c r="C70" s="34"/>
      <c r="D70" s="34" t="s">
        <v>54</v>
      </c>
      <c r="E70" s="34" t="s">
        <v>14</v>
      </c>
      <c r="F70" s="34" t="s">
        <v>22</v>
      </c>
      <c r="G70" s="34"/>
      <c r="H70" s="32"/>
    </row>
    <row r="71" spans="1:11" x14ac:dyDescent="0.25">
      <c r="B71" s="20" t="s">
        <v>68</v>
      </c>
      <c r="D71" s="21"/>
      <c r="E71" s="21"/>
      <c r="F71" s="21"/>
      <c r="G71" s="21"/>
    </row>
    <row r="72" spans="1:11" x14ac:dyDescent="0.25">
      <c r="B72" s="20"/>
      <c r="C72" s="17" t="s">
        <v>78</v>
      </c>
      <c r="D72" s="21"/>
      <c r="E72" s="21"/>
      <c r="F72" s="21"/>
      <c r="G72" s="21"/>
    </row>
    <row r="73" spans="1:11" x14ac:dyDescent="0.25">
      <c r="B73" s="20"/>
      <c r="C73" s="17" t="s">
        <v>57</v>
      </c>
      <c r="D73" s="17" t="s">
        <v>8</v>
      </c>
      <c r="E73" s="17">
        <v>10</v>
      </c>
      <c r="F73" s="17">
        <f t="shared" ref="F73:F74" si="6">(E73*42)</f>
        <v>420</v>
      </c>
      <c r="G73" s="21"/>
    </row>
    <row r="74" spans="1:11" x14ac:dyDescent="0.25">
      <c r="B74" s="20"/>
      <c r="C74" s="17" t="s">
        <v>65</v>
      </c>
      <c r="D74" s="17" t="s">
        <v>19</v>
      </c>
      <c r="E74" s="17">
        <v>20</v>
      </c>
      <c r="F74" s="17">
        <f t="shared" si="6"/>
        <v>840</v>
      </c>
      <c r="G74" s="21"/>
    </row>
    <row r="75" spans="1:11" x14ac:dyDescent="0.25">
      <c r="B75" s="20"/>
      <c r="C75" s="22" t="s">
        <v>58</v>
      </c>
      <c r="D75" s="17" t="s">
        <v>19</v>
      </c>
      <c r="E75" s="17">
        <v>20</v>
      </c>
      <c r="F75" s="17">
        <f>(E75*42)</f>
        <v>840</v>
      </c>
    </row>
    <row r="76" spans="1:11" x14ac:dyDescent="0.25">
      <c r="B76" s="20"/>
      <c r="C76" s="22" t="s">
        <v>76</v>
      </c>
      <c r="D76" s="17" t="s">
        <v>19</v>
      </c>
      <c r="E76" s="17">
        <v>20</v>
      </c>
      <c r="F76" s="17">
        <f t="shared" ref="F76:F101" si="7">(E76*42)</f>
        <v>840</v>
      </c>
    </row>
    <row r="77" spans="1:11" x14ac:dyDescent="0.25">
      <c r="B77" s="23"/>
      <c r="C77" s="22" t="s">
        <v>79</v>
      </c>
      <c r="F77" s="17">
        <f t="shared" si="7"/>
        <v>0</v>
      </c>
    </row>
    <row r="78" spans="1:11" x14ac:dyDescent="0.25">
      <c r="B78" s="23"/>
      <c r="C78" s="22" t="s">
        <v>61</v>
      </c>
      <c r="F78" s="17">
        <f t="shared" si="7"/>
        <v>0</v>
      </c>
      <c r="I78" s="25" t="s">
        <v>101</v>
      </c>
      <c r="J78" s="25" t="s">
        <v>14</v>
      </c>
      <c r="K78" s="25" t="s">
        <v>15</v>
      </c>
    </row>
    <row r="79" spans="1:11" x14ac:dyDescent="0.25">
      <c r="B79" s="23"/>
      <c r="C79" s="22" t="s">
        <v>62</v>
      </c>
      <c r="D79" s="17" t="s">
        <v>11</v>
      </c>
      <c r="E79" s="17">
        <v>150</v>
      </c>
      <c r="F79" s="17">
        <f t="shared" si="7"/>
        <v>6300</v>
      </c>
      <c r="I79" s="17" t="s">
        <v>87</v>
      </c>
      <c r="J79" s="17">
        <v>381.6</v>
      </c>
      <c r="K79" s="17">
        <f>(J79*42)</f>
        <v>16027.2</v>
      </c>
    </row>
    <row r="80" spans="1:11" x14ac:dyDescent="0.25">
      <c r="B80" s="23"/>
      <c r="C80" s="22" t="s">
        <v>63</v>
      </c>
      <c r="D80" s="17" t="s">
        <v>11</v>
      </c>
      <c r="E80" s="17">
        <v>20</v>
      </c>
      <c r="F80" s="17">
        <f t="shared" si="7"/>
        <v>840</v>
      </c>
      <c r="I80" s="17" t="s">
        <v>11</v>
      </c>
      <c r="J80" s="17">
        <v>226.6</v>
      </c>
      <c r="K80" s="17">
        <f t="shared" ref="K80:K82" si="8">(J80*42)</f>
        <v>9517.1999999999989</v>
      </c>
    </row>
    <row r="81" spans="2:11" x14ac:dyDescent="0.25">
      <c r="B81" s="24"/>
      <c r="C81" s="22" t="s">
        <v>64</v>
      </c>
      <c r="D81" s="17" t="s">
        <v>19</v>
      </c>
      <c r="E81" s="17">
        <v>10</v>
      </c>
      <c r="F81" s="17">
        <f t="shared" si="7"/>
        <v>420</v>
      </c>
      <c r="I81" s="17" t="s">
        <v>8</v>
      </c>
      <c r="J81" s="17">
        <v>256.60000000000002</v>
      </c>
      <c r="K81" s="17">
        <f t="shared" si="8"/>
        <v>10777.2</v>
      </c>
    </row>
    <row r="82" spans="2:11" x14ac:dyDescent="0.25">
      <c r="B82" s="24"/>
      <c r="C82" s="22"/>
      <c r="F82" s="17">
        <f t="shared" si="7"/>
        <v>0</v>
      </c>
      <c r="I82" s="17" t="s">
        <v>19</v>
      </c>
    </row>
    <row r="83" spans="2:11" x14ac:dyDescent="0.25">
      <c r="B83" s="20" t="s">
        <v>69</v>
      </c>
      <c r="C83" s="24"/>
      <c r="F83" s="17">
        <f t="shared" si="7"/>
        <v>0</v>
      </c>
      <c r="I83" s="21" t="s">
        <v>53</v>
      </c>
      <c r="J83" s="21">
        <f>SUM(J79:J82)</f>
        <v>864.80000000000007</v>
      </c>
      <c r="K83" s="21">
        <f>SUM(K79:K82)</f>
        <v>36321.600000000006</v>
      </c>
    </row>
    <row r="84" spans="2:11" x14ac:dyDescent="0.25">
      <c r="B84" s="26"/>
      <c r="C84" s="24" t="s">
        <v>88</v>
      </c>
      <c r="D84" s="17" t="s">
        <v>87</v>
      </c>
      <c r="E84" s="17">
        <v>10</v>
      </c>
      <c r="F84" s="17">
        <f t="shared" si="7"/>
        <v>420</v>
      </c>
    </row>
    <row r="85" spans="2:11" x14ac:dyDescent="0.25">
      <c r="B85" s="24"/>
      <c r="F85" s="17">
        <f t="shared" si="7"/>
        <v>0</v>
      </c>
    </row>
    <row r="86" spans="2:11" x14ac:dyDescent="0.25">
      <c r="B86" s="24"/>
      <c r="F86" s="17">
        <f t="shared" si="7"/>
        <v>0</v>
      </c>
    </row>
    <row r="87" spans="2:11" x14ac:dyDescent="0.25">
      <c r="B87" s="24"/>
      <c r="F87" s="17">
        <f t="shared" si="7"/>
        <v>0</v>
      </c>
    </row>
    <row r="88" spans="2:11" x14ac:dyDescent="0.25">
      <c r="B88" s="20" t="s">
        <v>70</v>
      </c>
      <c r="C88" s="17" t="s">
        <v>71</v>
      </c>
      <c r="F88" s="17">
        <f t="shared" si="7"/>
        <v>0</v>
      </c>
    </row>
    <row r="89" spans="2:11" x14ac:dyDescent="0.25">
      <c r="B89" s="24"/>
      <c r="F89" s="17">
        <f t="shared" si="7"/>
        <v>0</v>
      </c>
    </row>
    <row r="90" spans="2:11" x14ac:dyDescent="0.25">
      <c r="B90" s="24"/>
      <c r="C90" s="17" t="s">
        <v>99</v>
      </c>
      <c r="D90" s="17" t="s">
        <v>8</v>
      </c>
      <c r="E90" s="17">
        <v>40</v>
      </c>
      <c r="F90" s="17">
        <f t="shared" si="7"/>
        <v>1680</v>
      </c>
    </row>
    <row r="91" spans="2:11" x14ac:dyDescent="0.25">
      <c r="C91" s="17" t="s">
        <v>85</v>
      </c>
      <c r="D91" s="17" t="s">
        <v>8</v>
      </c>
      <c r="E91" s="17">
        <v>20</v>
      </c>
      <c r="F91" s="17">
        <f t="shared" si="7"/>
        <v>840</v>
      </c>
    </row>
    <row r="92" spans="2:11" x14ac:dyDescent="0.25">
      <c r="C92" s="17" t="s">
        <v>75</v>
      </c>
      <c r="D92" s="17" t="s">
        <v>8</v>
      </c>
      <c r="E92" s="17">
        <v>20</v>
      </c>
      <c r="F92" s="17">
        <f t="shared" si="7"/>
        <v>840</v>
      </c>
    </row>
    <row r="93" spans="2:11" x14ac:dyDescent="0.25">
      <c r="C93" s="17" t="s">
        <v>92</v>
      </c>
      <c r="D93" s="17" t="s">
        <v>102</v>
      </c>
      <c r="E93" s="17">
        <v>100</v>
      </c>
      <c r="F93" s="17">
        <f t="shared" si="7"/>
        <v>4200</v>
      </c>
    </row>
    <row r="94" spans="2:11" x14ac:dyDescent="0.25">
      <c r="C94" s="17" t="s">
        <v>77</v>
      </c>
      <c r="D94" s="17" t="s">
        <v>84</v>
      </c>
      <c r="E94" s="17">
        <v>10</v>
      </c>
      <c r="F94" s="17">
        <f t="shared" si="7"/>
        <v>420</v>
      </c>
    </row>
    <row r="95" spans="2:11" x14ac:dyDescent="0.25">
      <c r="B95" s="21"/>
      <c r="C95" s="21" t="s">
        <v>90</v>
      </c>
      <c r="D95" s="17" t="s">
        <v>87</v>
      </c>
      <c r="E95" s="17">
        <v>100</v>
      </c>
      <c r="F95" s="17">
        <f t="shared" si="7"/>
        <v>4200</v>
      </c>
    </row>
    <row r="96" spans="2:11" x14ac:dyDescent="0.25">
      <c r="B96" s="21" t="s">
        <v>80</v>
      </c>
      <c r="C96" s="17" t="s">
        <v>83</v>
      </c>
      <c r="D96" s="17" t="s">
        <v>87</v>
      </c>
      <c r="E96" s="17">
        <v>160</v>
      </c>
      <c r="F96" s="17">
        <f t="shared" si="7"/>
        <v>6720</v>
      </c>
    </row>
    <row r="97" spans="2:6" x14ac:dyDescent="0.25">
      <c r="B97" s="21"/>
      <c r="C97" s="17" t="s">
        <v>82</v>
      </c>
      <c r="D97" s="17" t="s">
        <v>19</v>
      </c>
      <c r="E97" s="17">
        <v>100</v>
      </c>
      <c r="F97" s="17">
        <f t="shared" si="7"/>
        <v>4200</v>
      </c>
    </row>
    <row r="98" spans="2:6" x14ac:dyDescent="0.25">
      <c r="C98" s="17" t="s">
        <v>81</v>
      </c>
      <c r="D98" s="17" t="s">
        <v>87</v>
      </c>
      <c r="E98" s="21">
        <v>55</v>
      </c>
      <c r="F98" s="17">
        <f t="shared" si="7"/>
        <v>2310</v>
      </c>
    </row>
    <row r="100" spans="2:6" x14ac:dyDescent="0.25">
      <c r="C100" s="21"/>
      <c r="F100" s="17">
        <f t="shared" si="7"/>
        <v>0</v>
      </c>
    </row>
    <row r="101" spans="2:6" x14ac:dyDescent="0.25">
      <c r="D101" s="25" t="s">
        <v>97</v>
      </c>
      <c r="E101" s="25">
        <f>SUM(E72:E99)</f>
        <v>865</v>
      </c>
      <c r="F101" s="25">
        <f t="shared" si="7"/>
        <v>36330</v>
      </c>
    </row>
    <row r="103" spans="2:6" x14ac:dyDescent="0.25">
      <c r="B103" s="21"/>
      <c r="D103" s="25" t="s">
        <v>93</v>
      </c>
      <c r="E103" s="25">
        <f>SUM(E33+E66+E101)</f>
        <v>2880</v>
      </c>
      <c r="F103" s="25">
        <f>SUM(F33+F66+F101)</f>
        <v>120960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zoomScale="80" zoomScaleNormal="80" workbookViewId="0">
      <selection activeCell="D10" sqref="D10"/>
    </sheetView>
  </sheetViews>
  <sheetFormatPr baseColWidth="10" defaultRowHeight="15" x14ac:dyDescent="0.25"/>
  <cols>
    <col min="1" max="1" width="16.42578125" customWidth="1"/>
    <col min="2" max="2" width="153" bestFit="1" customWidth="1"/>
    <col min="3" max="3" width="19.140625" bestFit="1" customWidth="1"/>
    <col min="5" max="5" width="44.28515625" bestFit="1" customWidth="1"/>
    <col min="6" max="6" width="15.5703125" bestFit="1" customWidth="1"/>
    <col min="7" max="7" width="29.42578125" bestFit="1" customWidth="1"/>
    <col min="10" max="10" width="48.5703125" bestFit="1" customWidth="1"/>
    <col min="11" max="11" width="7.42578125" bestFit="1" customWidth="1"/>
  </cols>
  <sheetData>
    <row r="1" spans="1:1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" customFormat="1" x14ac:dyDescent="0.25">
      <c r="A2" s="9" t="s">
        <v>5</v>
      </c>
      <c r="B2" s="10" t="s">
        <v>4</v>
      </c>
      <c r="C2" s="10" t="s">
        <v>54</v>
      </c>
      <c r="D2" s="10" t="s">
        <v>14</v>
      </c>
      <c r="E2" s="10" t="s">
        <v>22</v>
      </c>
      <c r="G2" s="10" t="s">
        <v>24</v>
      </c>
      <c r="H2" s="10" t="s">
        <v>25</v>
      </c>
      <c r="I2" s="10" t="s">
        <v>15</v>
      </c>
    </row>
    <row r="3" spans="1:11" s="2" customFormat="1" x14ac:dyDescent="0.25">
      <c r="A3" s="1"/>
      <c r="B3" s="2" t="s">
        <v>37</v>
      </c>
    </row>
    <row r="4" spans="1:11" s="2" customFormat="1" x14ac:dyDescent="0.25">
      <c r="A4" s="1"/>
      <c r="B4" s="13" t="s">
        <v>1</v>
      </c>
      <c r="C4" t="s">
        <v>7</v>
      </c>
      <c r="D4">
        <v>10</v>
      </c>
      <c r="E4">
        <v>0</v>
      </c>
      <c r="F4" t="s">
        <v>21</v>
      </c>
    </row>
    <row r="5" spans="1:11" x14ac:dyDescent="0.25">
      <c r="A5" s="3"/>
      <c r="B5" s="13" t="s">
        <v>6</v>
      </c>
      <c r="C5" t="s">
        <v>8</v>
      </c>
      <c r="D5">
        <v>10</v>
      </c>
      <c r="E5">
        <v>0</v>
      </c>
      <c r="F5" t="s">
        <v>21</v>
      </c>
      <c r="G5" t="s">
        <v>26</v>
      </c>
    </row>
    <row r="6" spans="1:11" x14ac:dyDescent="0.25">
      <c r="A6" s="4"/>
      <c r="B6" t="s">
        <v>2</v>
      </c>
      <c r="C6" t="s">
        <v>19</v>
      </c>
      <c r="D6">
        <v>40</v>
      </c>
      <c r="E6">
        <v>1200</v>
      </c>
      <c r="F6" t="s">
        <v>31</v>
      </c>
      <c r="G6" t="s">
        <v>27</v>
      </c>
      <c r="I6">
        <v>2000</v>
      </c>
    </row>
    <row r="7" spans="1:11" x14ac:dyDescent="0.25">
      <c r="A7" s="4"/>
      <c r="B7" s="12" t="s">
        <v>18</v>
      </c>
      <c r="C7" t="s">
        <v>19</v>
      </c>
      <c r="D7">
        <v>200</v>
      </c>
      <c r="E7">
        <v>7000</v>
      </c>
      <c r="F7" t="s">
        <v>31</v>
      </c>
      <c r="G7" t="s">
        <v>29</v>
      </c>
      <c r="H7" t="s">
        <v>30</v>
      </c>
      <c r="I7">
        <v>500</v>
      </c>
    </row>
    <row r="8" spans="1:11" x14ac:dyDescent="0.25">
      <c r="A8" s="4"/>
      <c r="B8" s="4" t="s">
        <v>3</v>
      </c>
      <c r="C8" t="s">
        <v>19</v>
      </c>
      <c r="D8">
        <v>175</v>
      </c>
      <c r="E8">
        <v>6125</v>
      </c>
      <c r="F8" t="s">
        <v>31</v>
      </c>
      <c r="G8" t="s">
        <v>29</v>
      </c>
      <c r="I8">
        <v>500</v>
      </c>
    </row>
    <row r="9" spans="1:11" x14ac:dyDescent="0.25">
      <c r="A9" s="5">
        <v>45536</v>
      </c>
      <c r="B9" s="4" t="s">
        <v>55</v>
      </c>
      <c r="C9" t="s">
        <v>19</v>
      </c>
      <c r="D9">
        <v>200</v>
      </c>
      <c r="E9">
        <v>10000</v>
      </c>
      <c r="F9" t="s">
        <v>31</v>
      </c>
      <c r="G9" t="s">
        <v>28</v>
      </c>
      <c r="I9">
        <v>7000</v>
      </c>
    </row>
    <row r="10" spans="1:11" x14ac:dyDescent="0.25">
      <c r="A10" s="4"/>
      <c r="F10" t="s">
        <v>31</v>
      </c>
    </row>
    <row r="11" spans="1:11" x14ac:dyDescent="0.25">
      <c r="A11" s="4"/>
      <c r="B11" s="2" t="s">
        <v>9</v>
      </c>
      <c r="F11" t="s">
        <v>31</v>
      </c>
    </row>
    <row r="12" spans="1:11" x14ac:dyDescent="0.25">
      <c r="B12" t="s">
        <v>10</v>
      </c>
      <c r="C12" t="s">
        <v>11</v>
      </c>
      <c r="D12">
        <v>100</v>
      </c>
      <c r="E12">
        <v>3000</v>
      </c>
      <c r="F12" t="s">
        <v>31</v>
      </c>
    </row>
    <row r="13" spans="1:11" x14ac:dyDescent="0.25">
      <c r="B13" t="s">
        <v>16</v>
      </c>
      <c r="C13" t="s">
        <v>11</v>
      </c>
      <c r="D13">
        <v>40</v>
      </c>
      <c r="E13">
        <v>1200</v>
      </c>
      <c r="F13" t="s">
        <v>31</v>
      </c>
    </row>
    <row r="15" spans="1:11" x14ac:dyDescent="0.25">
      <c r="B15" s="2" t="s">
        <v>45</v>
      </c>
    </row>
    <row r="16" spans="1:11" x14ac:dyDescent="0.25">
      <c r="B16" t="s">
        <v>32</v>
      </c>
      <c r="C16" t="s">
        <v>19</v>
      </c>
      <c r="D16">
        <v>60</v>
      </c>
      <c r="E16">
        <v>1800</v>
      </c>
    </row>
    <row r="17" spans="1:13" x14ac:dyDescent="0.25">
      <c r="D17" s="2"/>
      <c r="J17" s="10" t="s">
        <v>35</v>
      </c>
    </row>
    <row r="18" spans="1:13" x14ac:dyDescent="0.25">
      <c r="F18" t="s">
        <v>31</v>
      </c>
      <c r="J18" t="s">
        <v>7</v>
      </c>
      <c r="K18">
        <v>12000</v>
      </c>
    </row>
    <row r="19" spans="1:13" x14ac:dyDescent="0.25">
      <c r="B19" s="2" t="s">
        <v>39</v>
      </c>
      <c r="F19" t="s">
        <v>31</v>
      </c>
      <c r="J19" t="s">
        <v>23</v>
      </c>
      <c r="K19">
        <v>9000</v>
      </c>
      <c r="L19" t="s">
        <v>36</v>
      </c>
      <c r="M19">
        <v>-3500</v>
      </c>
    </row>
    <row r="20" spans="1:13" x14ac:dyDescent="0.25">
      <c r="B20" t="s">
        <v>13</v>
      </c>
      <c r="C20" t="s">
        <v>19</v>
      </c>
      <c r="D20">
        <v>100</v>
      </c>
      <c r="E20">
        <v>3500</v>
      </c>
      <c r="F20" t="s">
        <v>31</v>
      </c>
      <c r="G20" t="s">
        <v>33</v>
      </c>
      <c r="H20" t="s">
        <v>34</v>
      </c>
      <c r="J20" t="s">
        <v>8</v>
      </c>
      <c r="K20">
        <v>9525</v>
      </c>
    </row>
    <row r="21" spans="1:13" x14ac:dyDescent="0.25">
      <c r="B21" t="s">
        <v>46</v>
      </c>
    </row>
    <row r="26" spans="1:13" x14ac:dyDescent="0.25">
      <c r="A26" s="6"/>
      <c r="B26" s="2" t="s">
        <v>12</v>
      </c>
    </row>
    <row r="27" spans="1:13" x14ac:dyDescent="0.25">
      <c r="A27">
        <v>2024</v>
      </c>
      <c r="B27" t="s">
        <v>44</v>
      </c>
      <c r="C27" t="s">
        <v>19</v>
      </c>
      <c r="D27">
        <v>20</v>
      </c>
      <c r="E27">
        <v>700</v>
      </c>
      <c r="F27" t="s">
        <v>31</v>
      </c>
    </row>
    <row r="29" spans="1:13" s="11" customFormat="1" x14ac:dyDescent="0.25">
      <c r="B29" s="11" t="s">
        <v>53</v>
      </c>
      <c r="C29" s="11">
        <v>2024</v>
      </c>
      <c r="D29" s="11" t="s">
        <v>52</v>
      </c>
      <c r="E29" s="11">
        <v>30525</v>
      </c>
    </row>
    <row r="30" spans="1:13" x14ac:dyDescent="0.25">
      <c r="A30">
        <v>2025</v>
      </c>
      <c r="B30" t="s">
        <v>49</v>
      </c>
      <c r="C30" t="s">
        <v>19</v>
      </c>
      <c r="D30">
        <v>20</v>
      </c>
      <c r="E30">
        <v>700</v>
      </c>
      <c r="F30" t="s">
        <v>51</v>
      </c>
    </row>
    <row r="31" spans="1:13" x14ac:dyDescent="0.25">
      <c r="B31" t="s">
        <v>17</v>
      </c>
      <c r="C31" t="s">
        <v>19</v>
      </c>
      <c r="D31">
        <v>200</v>
      </c>
      <c r="E31">
        <v>7000</v>
      </c>
      <c r="F31" t="s">
        <v>51</v>
      </c>
    </row>
    <row r="33" spans="1:6" x14ac:dyDescent="0.25">
      <c r="A33">
        <v>2025</v>
      </c>
      <c r="B33" s="2" t="s">
        <v>37</v>
      </c>
      <c r="F33">
        <v>2025</v>
      </c>
    </row>
    <row r="34" spans="1:6" x14ac:dyDescent="0.25">
      <c r="B34" t="s">
        <v>38</v>
      </c>
      <c r="C34" t="s">
        <v>47</v>
      </c>
      <c r="D34">
        <v>200</v>
      </c>
      <c r="E34">
        <v>7000</v>
      </c>
      <c r="F34">
        <v>2025</v>
      </c>
    </row>
    <row r="35" spans="1:6" x14ac:dyDescent="0.25">
      <c r="B35" t="s">
        <v>50</v>
      </c>
      <c r="C35" t="s">
        <v>19</v>
      </c>
      <c r="D35">
        <v>50</v>
      </c>
      <c r="E35">
        <v>1500</v>
      </c>
    </row>
    <row r="38" spans="1:6" x14ac:dyDescent="0.25">
      <c r="B38" s="2" t="s">
        <v>9</v>
      </c>
    </row>
    <row r="39" spans="1:6" x14ac:dyDescent="0.25">
      <c r="B39" t="s">
        <v>10</v>
      </c>
      <c r="C39" t="s">
        <v>11</v>
      </c>
      <c r="D39">
        <v>100</v>
      </c>
      <c r="E39">
        <v>3000</v>
      </c>
    </row>
    <row r="40" spans="1:6" x14ac:dyDescent="0.25">
      <c r="B40" t="s">
        <v>16</v>
      </c>
      <c r="C40" t="s">
        <v>11</v>
      </c>
      <c r="D40">
        <v>40</v>
      </c>
      <c r="E40">
        <v>1200</v>
      </c>
    </row>
    <row r="42" spans="1:6" x14ac:dyDescent="0.25">
      <c r="B42" s="2" t="s">
        <v>48</v>
      </c>
    </row>
    <row r="43" spans="1:6" x14ac:dyDescent="0.25">
      <c r="B43" t="s">
        <v>32</v>
      </c>
      <c r="C43" t="s">
        <v>19</v>
      </c>
      <c r="D43">
        <v>60</v>
      </c>
      <c r="E43">
        <v>1800</v>
      </c>
    </row>
    <row r="46" spans="1:6" x14ac:dyDescent="0.25">
      <c r="B46" s="2" t="s">
        <v>40</v>
      </c>
    </row>
    <row r="47" spans="1:6" x14ac:dyDescent="0.25">
      <c r="B47" t="s">
        <v>41</v>
      </c>
      <c r="C47" t="s">
        <v>19</v>
      </c>
      <c r="D47">
        <v>100</v>
      </c>
      <c r="E47">
        <v>3000</v>
      </c>
    </row>
    <row r="48" spans="1:6" x14ac:dyDescent="0.25">
      <c r="B48" t="s">
        <v>42</v>
      </c>
      <c r="C48" t="s">
        <v>19</v>
      </c>
      <c r="D48">
        <v>200</v>
      </c>
      <c r="E48">
        <v>7000</v>
      </c>
    </row>
    <row r="53" spans="2:5" x14ac:dyDescent="0.25">
      <c r="B53" s="2" t="s">
        <v>12</v>
      </c>
    </row>
    <row r="54" spans="2:5" x14ac:dyDescent="0.25">
      <c r="B54" t="s">
        <v>20</v>
      </c>
      <c r="C54" t="s">
        <v>19</v>
      </c>
      <c r="D54">
        <v>20</v>
      </c>
      <c r="E54">
        <v>700</v>
      </c>
    </row>
    <row r="55" spans="2:5" x14ac:dyDescent="0.25">
      <c r="B55" t="s">
        <v>43</v>
      </c>
      <c r="C55" t="s">
        <v>19</v>
      </c>
      <c r="D55">
        <v>50</v>
      </c>
      <c r="E55">
        <v>1750</v>
      </c>
    </row>
    <row r="59" spans="2:5" x14ac:dyDescent="0.25">
      <c r="D59">
        <v>890</v>
      </c>
      <c r="E59">
        <f>E55+E54+E48+E43+E40+E39+E35+E34+E31+E30</f>
        <v>31650</v>
      </c>
    </row>
  </sheetData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04F0-4404-4A1D-8541-724666D8D054}">
  <dimension ref="A1:C4"/>
  <sheetViews>
    <sheetView workbookViewId="0">
      <selection activeCell="D6" sqref="D6"/>
    </sheetView>
  </sheetViews>
  <sheetFormatPr baseColWidth="10" defaultRowHeight="15" x14ac:dyDescent="0.25"/>
  <sheetData>
    <row r="1" spans="1:3" x14ac:dyDescent="0.25">
      <c r="A1">
        <v>15</v>
      </c>
      <c r="B1">
        <v>45</v>
      </c>
      <c r="C1">
        <v>2160</v>
      </c>
    </row>
    <row r="4" spans="1:3" x14ac:dyDescent="0.25">
      <c r="C4">
        <v>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2024-2027</vt:lpstr>
      <vt:lpstr>HORES OBSERVATORI 2023-24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Dalmau Torva</dc:creator>
  <cp:lastModifiedBy>Marc Dalmau Torva</cp:lastModifiedBy>
  <dcterms:created xsi:type="dcterms:W3CDTF">2023-11-03T12:54:54Z</dcterms:created>
  <dcterms:modified xsi:type="dcterms:W3CDTF">2024-06-21T14:09:28Z</dcterms:modified>
</cp:coreProperties>
</file>