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Admin" sheetId="1" r:id="rId1"/>
    <sheet name="Projectes" sheetId="2" r:id="rId2"/>
    <sheet name="Pressu entitats" sheetId="3" r:id="rId3"/>
    <sheet name="Pressu final" sheetId="4" r:id="rId4"/>
  </sheets>
  <definedNames>
    <definedName name="_xlnm._FilterDatabase" localSheetId="3" hidden="1">'Pressu final'!$E$1:$E$70</definedName>
    <definedName name="Z_086A58B7_6887_4F07_9F97_4F3134B81974__wvu_FilterData" localSheetId="3">'Pressu final'!$A$1:$AD$54</definedName>
    <definedName name="Z_2CB8BC62_8C57_45E5_875D_346C72B61D53__wvu_FilterData" localSheetId="3">'Pressu final'!$A$2:$AD$54</definedName>
    <definedName name="Z_63564BB5_A59F_466C_8650_C954F0FBD0D8__wvu_FilterData" localSheetId="3">'Pressu final'!$A$1:$H$11</definedName>
    <definedName name="Z_7A87CBEA_068C_4514_9161_A2399DE0EB93__wvu_FilterData" localSheetId="3">'Pressu final'!$A$1:$AD$11</definedName>
    <definedName name="_xlnm._FilterDatabase" localSheetId="3">'Pressu final'!$E$1:$E$70</definedName>
    <definedName name="_xlnm__FilterDatabase" localSheetId="3">'Pressu final'!$E$1:$E$70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sz val="10"/>
            <color indexed="8"/>
            <rFont val="Arial"/>
            <family val="2"/>
          </rPr>
          <t>borsa de treball
 -administracio impuls
----
borsa sd'hores a t.i.c.t.a.c
 -administracio impuls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C6" authorId="0">
      <text>
        <r>
          <rPr>
            <sz val="10"/>
            <color indexed="8"/>
            <rFont val="Arial"/>
            <family val="2"/>
          </rPr>
          <t>Coordinar que des dels diferents sectors arribin les bones pràctiques i, posteriorment fer el catàleg. Realitzar les fitxes agrupades per valors i no per sector.
 -Alejandra Valbuena</t>
        </r>
      </text>
    </comment>
    <comment ref="E25" authorId="0">
      <text>
        <r>
          <rPr>
            <sz val="10"/>
            <color indexed="8"/>
            <rFont val="Arial"/>
            <family val="2"/>
          </rPr>
          <t>ABARKA
 -Alejandra Valbuena</t>
        </r>
      </text>
    </comment>
  </commentList>
</comments>
</file>

<file path=xl/sharedStrings.xml><?xml version="1.0" encoding="utf-8"?>
<sst xmlns="http://schemas.openxmlformats.org/spreadsheetml/2006/main" count="282" uniqueCount="200">
  <si>
    <t>Llistat de documents Administratius</t>
  </si>
  <si>
    <t>Una memòria del projecte L1 (G346NCTC-484), segons model normalitzat.</t>
  </si>
  <si>
    <t>Una fitxa resum i pressupost detallat del projecte L1 (G146NCTC-480), segons model normalitzat.</t>
  </si>
  <si>
    <t>Una memòria del Pla de transformació socioeconòmica urbana que inclogui, com a mínim, la informació següent:</t>
  </si>
  <si>
    <t>Descripció de les línies d'actuació: els components principals de la proposta de participació, els grups objectiu de les actuacions, la lògica d'intervenció, les estratègies i les metodologies d'implementació i, si s'escau, l'aportació dels diferents socis implicats.</t>
  </si>
  <si>
    <t>Anàlisi de la situació dels col·lectius destinataris de les actuacions i del context socioeconòmic, i dinàmiques socials i relacionals.</t>
  </si>
  <si>
    <t>Incorporar la visió feminista, d'economia de les cures i d'economies comunitàries, antiracista i dels valors de l'economia social i solidària (ESS).</t>
  </si>
  <si>
    <t>ex</t>
  </si>
  <si>
    <t>Programa de treball: objectius, accions i la seva seqüenciació i integració, recursos humans i materials que s'hi destinaran, incloent-hi el seu perfil professional i el cronograma del primer semestre de les actuacions a desenvolupar.</t>
  </si>
  <si>
    <t>Experiència prèvia de l'entitat en els darrers tres anys en projectes i programes de l'ESS i d'ajuda mútua o intercooperació.</t>
  </si>
  <si>
    <t>Declaracions responsables de l'entitat activadora L1 (G346NCTC-482).</t>
  </si>
  <si>
    <t>Fase de proposta provisional d'atorgament de totes les línies:</t>
  </si>
  <si>
    <t>Full de domiciliació bancària.</t>
  </si>
  <si>
    <t>Si s'escau, reformulació i documentació complementària (pressupost, memòria i conveni d’intercoperació).</t>
  </si>
  <si>
    <t>Document d'acceptació de la subvenció.</t>
  </si>
  <si>
    <t>Fase d'atorgament definitiu de totes les línies:</t>
  </si>
  <si>
    <t>Declaracions responsables de les retribucions dels òrgans directius o administració per a l'entitat sol·licitant i les agrupades.</t>
  </si>
  <si>
    <t>Declaració de la data d'inici de les actuacions.</t>
  </si>
  <si>
    <t>Conveni de l'acord de constitució de les comunalitats L1.</t>
  </si>
  <si>
    <t>Conveni de l'acord de constitució de les comunalitats L2.</t>
  </si>
  <si>
    <t>Escrit compromís dels participants L1.</t>
  </si>
  <si>
    <t>Proposta de canvi de projecte de les comunalitats</t>
  </si>
  <si>
    <t>En cas de subcontractació:</t>
  </si>
  <si>
    <t>Tres pressupostos.</t>
  </si>
  <si>
    <t>Sol·licitud d'autorització.</t>
  </si>
  <si>
    <t>Declaració responsable de la subcontractació.</t>
  </si>
  <si>
    <t>Xarxa Comunal d’ocupació Laboral i ajuda mútua</t>
  </si>
  <si>
    <t xml:space="preserve">Accions </t>
  </si>
  <si>
    <t xml:space="preserve">Participen </t>
  </si>
  <si>
    <t>Calendari</t>
  </si>
  <si>
    <t>a.3. Creació o manteniment i difusiñó d'un recurs/eina per visualitzar béns comuns urbans i projectes d'ajuda mútua assolits.</t>
  </si>
  <si>
    <t>comité activador</t>
  </si>
  <si>
    <t>a.5. Organització de jornades i accions directes a la comunalitat per visibilitzar experiències; presència als mitjans de comunicació local, fires, actes, entre d'altres.</t>
  </si>
  <si>
    <r>
      <rPr>
        <sz val="10"/>
        <color indexed="8"/>
        <rFont val="Arial"/>
        <family val="2"/>
      </rPr>
      <t xml:space="preserve">a.8. </t>
    </r>
    <r>
      <rPr>
        <sz val="11"/>
        <color indexed="8"/>
        <rFont val="Arial"/>
        <family val="2"/>
      </rPr>
      <t>Acompanyar i dinamitzar una eina que sistematitzi i afavoreixi l'ocupació a la comunalitat</t>
    </r>
  </si>
  <si>
    <t>b.1. Campanya de comunicació i difusió a col·lectius d'especial atenció.</t>
  </si>
  <si>
    <t>comité activador i la pera</t>
  </si>
  <si>
    <t>c.4. Activitats destinades a fomentar la col·laboració entre empreses de l'economia social i cooperativa del territori.</t>
  </si>
  <si>
    <t>t.i.c.t.a.c</t>
  </si>
  <si>
    <t>c.5. Organització i acompanyament a les empreses i les entitats participants en la primera fase de coordinació del projecte.</t>
  </si>
  <si>
    <t>LCI</t>
  </si>
  <si>
    <t>c.6. Elaboració i difusió de materials destinats a empreses, associacions i entitats del territoir sobre ajuda mútua i ESS.</t>
  </si>
  <si>
    <t>c9. Activitats de formació prelaboral adreçades a col·lectius d'especial atenció</t>
  </si>
  <si>
    <t>La Troca</t>
  </si>
  <si>
    <r>
      <rPr>
        <sz val="10"/>
        <color indexed="8"/>
        <rFont val="Arial"/>
        <family val="2"/>
      </rPr>
      <t>d.4.</t>
    </r>
    <r>
      <rPr>
        <sz val="11"/>
        <color indexed="8"/>
        <rFont val="Arial"/>
        <family val="2"/>
      </rPr>
      <t>tallers de formació prelaboral: nocions bàsiques de cuina i manipulació d'aliments  fer  1 sessió quincenal, per dos semestres cada any.</t>
    </r>
  </si>
  <si>
    <t>Abarka</t>
  </si>
  <si>
    <t>Entitats activadores</t>
  </si>
  <si>
    <t>Acció</t>
  </si>
  <si>
    <t>Recursos</t>
  </si>
  <si>
    <t>Total</t>
  </si>
  <si>
    <t xml:space="preserve"> percentatge</t>
  </si>
  <si>
    <t>Mensakas</t>
  </si>
  <si>
    <t>Nòmina</t>
  </si>
  <si>
    <t>Impuls</t>
  </si>
  <si>
    <t>Nòmina Ruben</t>
  </si>
  <si>
    <t>Nòmina Aleja</t>
  </si>
  <si>
    <t>Nòmina Pau</t>
  </si>
  <si>
    <t>Nòmina Selene comunicació</t>
  </si>
  <si>
    <t>Arcàdia</t>
  </si>
  <si>
    <t>Nomina</t>
  </si>
  <si>
    <t>DO Sants nòmina</t>
  </si>
  <si>
    <t>Contracte</t>
  </si>
  <si>
    <t>DO Sants despesa IVA inclòs</t>
  </si>
  <si>
    <t>a.3. Fer wordpress</t>
  </si>
  <si>
    <t>c.7. Tallers de sensibilització o dinamització destinats al teixit associatiu i a les empreses per donar a coneixer projectes. Vector 5</t>
  </si>
  <si>
    <t>Indirectes DO Sants</t>
  </si>
  <si>
    <t>c.8. Tallers de sensibilització o dinamització adreçats a professionals que s'agrupin per prestar serveis de manera conjunta.</t>
  </si>
  <si>
    <t>d.4 Altres accions dins el servei per a la creació i consolidació de projectes d'ajuda mútua (si s'escau desenvolupeu a la memòria).</t>
  </si>
  <si>
    <t>L'Esguard</t>
  </si>
  <si>
    <t>b.3. Activitats anuals de dinamització i d'activació de l'autoorganització col·lectiva per generació de projectes.</t>
  </si>
  <si>
    <t>b.4. Tallers adreçats preferentment a joves o a la ciutadania de la comunalitat.</t>
  </si>
  <si>
    <t>Gestoria</t>
  </si>
  <si>
    <t>Coordinació política</t>
  </si>
  <si>
    <t>?</t>
  </si>
  <si>
    <t>b.2. Elaboració de material específic i difusió dels materials.</t>
  </si>
  <si>
    <t>c.2. Organització de formació bàsica  i de sensibilització o dinamització destinades a persones o entitats interessades en la fórmula de col·laboració, ajuda mútua o intercooperació.</t>
  </si>
  <si>
    <t>c.1. Activitats formatives i informatives per a la creació de les diferents aliances.</t>
  </si>
  <si>
    <t>Altres accions dins el servei de formació per a la creació i l'establiment de projectes d'ajuda (si s'escau desenvolupeu a la memòria).</t>
  </si>
  <si>
    <t>Psicoopera</t>
  </si>
  <si>
    <t>d.5 Genrear eines d’acompanyament psicosocial per a projectes d’ajuda mutua que acompanyin a col·lectius especialment vulnerabilitzats</t>
  </si>
  <si>
    <t>Descontrol</t>
  </si>
  <si>
    <t>Determinar si va a nòmina comunicació o a impressions</t>
  </si>
  <si>
    <t>Aula d'idiomes</t>
  </si>
  <si>
    <t>TicTac</t>
  </si>
  <si>
    <t>Isabel advocada ACOL</t>
  </si>
  <si>
    <t>MIGRESS</t>
  </si>
  <si>
    <t>La Pera</t>
  </si>
  <si>
    <t>Auditors</t>
  </si>
  <si>
    <t>Lloguers</t>
  </si>
  <si>
    <t>Assegurances</t>
  </si>
  <si>
    <t>Gestoria Intergral</t>
  </si>
  <si>
    <t>Alarmes</t>
  </si>
  <si>
    <t>Extintors</t>
  </si>
  <si>
    <t>Leasing impressores</t>
  </si>
  <si>
    <t>Backoffice comunalitats</t>
  </si>
  <si>
    <t>Manteniment informàtic</t>
  </si>
  <si>
    <t>Internet</t>
  </si>
  <si>
    <t>Material d’oficina</t>
  </si>
  <si>
    <t>SEPRA</t>
  </si>
  <si>
    <t xml:space="preserve">Total </t>
  </si>
  <si>
    <t>Acció formulari</t>
  </si>
  <si>
    <t>Projecte</t>
  </si>
  <si>
    <t>Accions concretes</t>
  </si>
  <si>
    <t>indicador</t>
  </si>
  <si>
    <t>Dinamitza</t>
  </si>
  <si>
    <t>Executa</t>
  </si>
  <si>
    <t>€</t>
  </si>
  <si>
    <t>Assoliment</t>
  </si>
  <si>
    <t>a.1. Articulació i posada en funcionament  de l'Assemblea de la Comunalitat.</t>
  </si>
  <si>
    <t>Transversal</t>
  </si>
  <si>
    <t xml:space="preserve">Preparació i convocatòria de dues reunions cada any per a l'Assemblea de la comunalitat  </t>
  </si>
  <si>
    <t>Minim 2 reunions anuals</t>
  </si>
  <si>
    <t>Equip tècnic</t>
  </si>
  <si>
    <t>a.2. Identificació i incorporació dels béns comuns urbans, de les organitzacions, col·lectius i representants.</t>
  </si>
  <si>
    <t>Convocatòria de reunions, seguiment de propostes de millora a la comunalitat i el·laboració d'un pla d'actuacions, solicitud de dades de l'activitat</t>
  </si>
  <si>
    <t xml:space="preserve">Impuls </t>
  </si>
  <si>
    <t>Comunicació</t>
  </si>
  <si>
    <t>Pestanya web per a comunalitats</t>
  </si>
  <si>
    <t>Adaptació nova imatge gràfica, pestanya obrador, pestanya borsa de treball</t>
  </si>
  <si>
    <t>La Pera 2625, DO Sants 1277.6148 Impuls 11926,4357142857</t>
  </si>
  <si>
    <t>a.4. Elaboració d'un catàleg d'exemples de bones pràctiques d'ajuda mútua i ESS . Identificar i elaborar fitxes de bones practiques i iniciatives.</t>
  </si>
  <si>
    <r>
      <rPr>
        <sz val="11"/>
        <color indexed="8"/>
        <rFont val="Arial"/>
        <family val="2"/>
      </rPr>
      <t xml:space="preserve">identificar i el·laborar </t>
    </r>
    <r>
      <rPr>
        <b/>
        <sz val="11"/>
        <color indexed="8"/>
        <rFont val="Arial"/>
        <family val="2"/>
      </rPr>
      <t>fitxes de bones pràctiques</t>
    </r>
    <r>
      <rPr>
        <sz val="11"/>
        <color indexed="8"/>
        <rFont val="Arial"/>
        <family val="2"/>
      </rPr>
      <t xml:space="preserve"> d'iniciatives col·lectives innovadores i de la seva contribució a la millora de la cohesió social, l'ocupació i el desenvolupament del territori.</t>
    </r>
  </si>
  <si>
    <t>65% de bones pràctiques (any 1)/ actualització (any 2)</t>
  </si>
  <si>
    <t>Impuls, XEC, XACO, Xarxa restauració</t>
  </si>
  <si>
    <t>Participació Firantitats, relació amb secretàriat, etc</t>
  </si>
  <si>
    <t>a.6. Organització logistica i metodològica de jornades pròpies per presentar experiències  de bones pràctiques, eines i productes resultants , entres d'altres.</t>
  </si>
  <si>
    <t>transversal</t>
  </si>
  <si>
    <t>Organització d'una jornada sectorial per a presentar o abordar bones pràctiques (habitatge i comunitats, restauració, educació, cures)</t>
  </si>
  <si>
    <t>Mínim 5 jornades anuals sobre temes sectorials o d'interés pel territori</t>
  </si>
  <si>
    <t>a.7. Identificar actes, jornades, fires programes, publicacions que ja s'estiguin duent a terme al territori per participar o col·laborar la comunalitat.</t>
  </si>
  <si>
    <t>Minim cinc anuals (Burxa?)</t>
  </si>
  <si>
    <t>Impuls, LCI, Coopolis</t>
  </si>
  <si>
    <t>A.8. Acompanyar i dinamitzar una eina que sistematitzi i afavoreixi l'ocupació a la comunalitat</t>
  </si>
  <si>
    <t>XACO</t>
  </si>
  <si>
    <t>Acompanyar i dinamitzar una eina que sistematitzi i afavoreixi l'ocupació a la comunalitat</t>
  </si>
  <si>
    <t>B. servei de formació i difusió per a l'activisme al barri/espai urbà adreçat a entitats i persones</t>
  </si>
  <si>
    <t xml:space="preserve">Borsa de treball </t>
  </si>
  <si>
    <t>Campanya xarxes</t>
  </si>
  <si>
    <t>2249,50€: Disseny materials; 1250 Impressions (o nòmina comunicació)</t>
  </si>
  <si>
    <t>LCI +Aula</t>
  </si>
  <si>
    <t>Malterial</t>
  </si>
  <si>
    <t>minim  6 activitats anuals de difusió</t>
  </si>
  <si>
    <t>LCI 3406,9728+ Aula 3406,9728 + 1135,6576€ Descontrol</t>
  </si>
  <si>
    <t>XEC</t>
  </si>
  <si>
    <t>minim 6 activitats anuals de 4h c/u</t>
  </si>
  <si>
    <t>L’esguard</t>
  </si>
  <si>
    <t>Escola monitores d'estiu</t>
  </si>
  <si>
    <t>minim 10 tallers difigits a 20 persones</t>
  </si>
  <si>
    <t>Escola lliure el sol + L’Esguard</t>
  </si>
  <si>
    <t>L'esguard 1650€ + escola lliure el sol 5.150€</t>
  </si>
  <si>
    <t>Altres accions dins el servei de formació i difusió per a l'activisme al barri/espai urbà (si s'escau desenvolupeu a la memòria).</t>
  </si>
  <si>
    <t>l</t>
  </si>
  <si>
    <t>concursos de projectes i accions a mida segons les necessitats de les persones i de les organitzacions participants</t>
  </si>
  <si>
    <t xml:space="preserve">minim 7 activitats a l'any </t>
  </si>
  <si>
    <t>Seminari de democràcia Comunal i comunitària. 20 participants per acció * 5 accions</t>
  </si>
  <si>
    <t>minim 6 sessions anuals</t>
  </si>
  <si>
    <t>LCI (UPA)</t>
  </si>
  <si>
    <t>UPA, Xarxa de democràcia Comunal, LCI</t>
  </si>
  <si>
    <t>c.3. Organització de sessions per al disseny d'estratègies per a l'autoorganització  col·lectiva, xarxes de suport mutu i intercooperació entre d'altres.</t>
  </si>
  <si>
    <t>minim 6 sessions col·lectives per al disseny estratègic vinculat a l’autoorganització col·lectiva + 6 sessions d’acompanyament expert anual</t>
  </si>
  <si>
    <t>Accions para hacer colaborar l'ess i las empresas para la insercion laboral de las personas migradas</t>
  </si>
  <si>
    <t>TIC-TAC</t>
  </si>
  <si>
    <t xml:space="preserve">Tic Tac </t>
  </si>
  <si>
    <t>Sessions d'acompanyament a l'Obrador, la Borsa i DO Sants</t>
  </si>
  <si>
    <t xml:space="preserve">Esguard: 1500 + La troca 1500 </t>
  </si>
  <si>
    <t>coordinació de la XACO 1650 (La troca) i la XEC 1650(esguard)</t>
  </si>
  <si>
    <t xml:space="preserve">Campanya per a difrondre els projectes d'ajuda mutua (DO Sants, Obrador, Borsa de treball) </t>
  </si>
  <si>
    <t>Equip tècnic/Do Sants externalitzat</t>
  </si>
  <si>
    <t>Pressupost externalitzat al DO Sants 3406,9728€+ Impuls 3499,50</t>
  </si>
  <si>
    <t>c.7. Tallers de sensibilització o dinamització destinats al teixit associatiu i a les empreses per donar a coneixer projectes.</t>
  </si>
  <si>
    <t>3 tallers anuals amb 20 participantc c/u</t>
  </si>
  <si>
    <t>Do Sants</t>
  </si>
  <si>
    <t>Vector 5?</t>
  </si>
  <si>
    <t xml:space="preserve">TALLERS DE CUINA PER A AUTÒNOMS </t>
  </si>
  <si>
    <t>7tallers  40participants</t>
  </si>
  <si>
    <t>A repartir entre materials (pocs) i docència</t>
  </si>
  <si>
    <t>La Troca 1100 + Isabel 3000+ Migress 2000</t>
  </si>
  <si>
    <t xml:space="preserve">D. Servei per a la creació i consolidació de projectes d'ajuda mútua. </t>
  </si>
  <si>
    <t>d.1. Creació d'espais d'intercooperació dins els territoris de referència per la generació de nous models econòmics.</t>
  </si>
  <si>
    <t xml:space="preserve"> </t>
  </si>
  <si>
    <t>Coordinació amb Coòpolis + DO Sants, Abarca i XACO</t>
  </si>
  <si>
    <t>d.2. Incorporació d'empreses, cooperatives i entitats ESS en els béns comuns urbans.</t>
  </si>
  <si>
    <t>d.3. Activitats de treball en xarxa amb les altres comunalitats urbanes del programa.</t>
  </si>
  <si>
    <t>tallers de formació prelaboral: nocions bàsiques de cuina i manipulació d'aliments  fer  1 sessió quincenal, per dos semestres cada any.x 7 40 participants</t>
  </si>
  <si>
    <t>1 sessió quincenal, per dos semestres cada any.x 7 40 participants</t>
  </si>
  <si>
    <t xml:space="preserve">Atenció psicologica </t>
  </si>
  <si>
    <t>30 sessions * 10 persones</t>
  </si>
  <si>
    <t>PSICOOPERA</t>
  </si>
  <si>
    <t>E. Punt de trobada i informació a la comunalitat urbana</t>
  </si>
  <si>
    <t>e.1 Espai físic per proporcionar informació sobre la comunalitat urbana.</t>
  </si>
  <si>
    <t xml:space="preserve">e.2.  Difusió del Punt  d'informació </t>
  </si>
  <si>
    <t>Indirectes</t>
  </si>
  <si>
    <t>Auditoria</t>
  </si>
  <si>
    <t>Integral</t>
  </si>
  <si>
    <t>Leasing Impressores</t>
  </si>
  <si>
    <t>LCI DO Sants</t>
  </si>
  <si>
    <t>Laboral DO Sants</t>
  </si>
  <si>
    <t>Constitució DO Sants</t>
  </si>
  <si>
    <t>Material d'oficina</t>
  </si>
  <si>
    <t>Assegurança</t>
  </si>
  <si>
    <t xml:space="preserve">Lloguer 5133,32 + desviacions 4294,50441€ </t>
  </si>
</sst>
</file>

<file path=xl/styles.xml><?xml version="1.0" encoding="utf-8"?>
<styleSheet xmlns="http://schemas.openxmlformats.org/spreadsheetml/2006/main">
  <numFmts count="13">
    <numFmt numFmtId="164" formatCode="s&quot;tan&quot;d&quot;ar&quot;d"/>
    <numFmt numFmtId="165" formatCode="#.00\ [$€-1];\-#.00\ [$€-1]"/>
    <numFmt numFmtId="166" formatCode="000.00\ %"/>
    <numFmt numFmtId="167" formatCode="000.00"/>
    <numFmt numFmtId="168" formatCode="#.00000\ [$€-403];[RED]\-#.00000\ [$€-403]"/>
    <numFmt numFmtId="169" formatCode="#.00000\ [$€-1]"/>
    <numFmt numFmtId="170" formatCode="#.00\ [$€-403];[RED]\-#.00\ [$€-403]"/>
    <numFmt numFmtId="171" formatCode="#.00\ [$€-403];\-#.00\ [$€-403]"/>
    <numFmt numFmtId="172" formatCode="#.00"/>
    <numFmt numFmtId="173" formatCode="000%"/>
    <numFmt numFmtId="174" formatCode="#.00000&quot; €&quot;"/>
    <numFmt numFmtId="175" formatCode="#.00000"/>
    <numFmt numFmtId="176" formatCode="General"/>
  </numFmts>
  <fonts count="15">
    <font>
      <sz val="10"/>
      <color indexed="8"/>
      <name val="Arial"/>
      <family val="2"/>
    </font>
    <font>
      <sz val="10"/>
      <name val="Arial"/>
      <family val="0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indexed="60"/>
      <name val="Arial"/>
      <family val="2"/>
    </font>
    <font>
      <b/>
      <sz val="11"/>
      <color indexed="14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3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3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9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3" borderId="1" xfId="0" applyFont="1" applyFill="1" applyBorder="1" applyAlignment="1">
      <alignment wrapText="1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vertical="center" wrapText="1"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3" fillId="3" borderId="1" xfId="0" applyFont="1" applyFill="1" applyBorder="1" applyAlignment="1">
      <alignment vertic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164" fontId="5" fillId="2" borderId="0" xfId="0" applyFont="1" applyFill="1" applyAlignment="1">
      <alignment horizontal="left" vertical="center" wrapText="1"/>
    </xf>
    <xf numFmtId="164" fontId="5" fillId="2" borderId="0" xfId="0" applyFont="1" applyFill="1" applyAlignment="1">
      <alignment wrapText="1"/>
    </xf>
    <xf numFmtId="165" fontId="5" fillId="2" borderId="0" xfId="0" applyNumberFormat="1" applyFont="1" applyFill="1" applyAlignment="1">
      <alignment horizontal="center"/>
    </xf>
    <xf numFmtId="164" fontId="5" fillId="2" borderId="0" xfId="0" applyFont="1" applyFill="1" applyAlignment="1">
      <alignment vertical="center"/>
    </xf>
    <xf numFmtId="164" fontId="5" fillId="2" borderId="0" xfId="0" applyFont="1" applyFill="1" applyAlignment="1">
      <alignment/>
    </xf>
    <xf numFmtId="164" fontId="5" fillId="0" borderId="0" xfId="0" applyFont="1" applyBorder="1" applyAlignment="1">
      <alignment horizontal="center"/>
    </xf>
    <xf numFmtId="164" fontId="3" fillId="4" borderId="2" xfId="0" applyFont="1" applyFill="1" applyBorder="1" applyAlignment="1">
      <alignment horizontal="left" vertical="center" wrapText="1"/>
    </xf>
    <xf numFmtId="164" fontId="3" fillId="4" borderId="3" xfId="0" applyFont="1" applyFill="1" applyBorder="1" applyAlignment="1">
      <alignment wrapText="1"/>
    </xf>
    <xf numFmtId="165" fontId="3" fillId="4" borderId="3" xfId="0" applyNumberFormat="1" applyFont="1" applyFill="1" applyBorder="1" applyAlignment="1">
      <alignment horizontal="right"/>
    </xf>
    <xf numFmtId="165" fontId="3" fillId="4" borderId="3" xfId="0" applyNumberFormat="1" applyFont="1" applyFill="1" applyBorder="1" applyAlignment="1">
      <alignment vertical="center"/>
    </xf>
    <xf numFmtId="166" fontId="3" fillId="4" borderId="4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Border="1" applyAlignment="1">
      <alignment wrapText="1"/>
    </xf>
    <xf numFmtId="164" fontId="3" fillId="5" borderId="5" xfId="0" applyFont="1" applyFill="1" applyBorder="1" applyAlignment="1">
      <alignment horizontal="left" vertical="center" wrapText="1"/>
    </xf>
    <xf numFmtId="164" fontId="3" fillId="5" borderId="6" xfId="0" applyFont="1" applyFill="1" applyBorder="1" applyAlignment="1">
      <alignment wrapText="1"/>
    </xf>
    <xf numFmtId="165" fontId="3" fillId="5" borderId="6" xfId="0" applyNumberFormat="1" applyFont="1" applyFill="1" applyBorder="1" applyAlignment="1">
      <alignment horizontal="right" vertical="center" wrapText="1"/>
    </xf>
    <xf numFmtId="167" fontId="3" fillId="5" borderId="5" xfId="0" applyNumberFormat="1" applyFont="1" applyFill="1" applyBorder="1" applyAlignment="1">
      <alignment vertical="center"/>
    </xf>
    <xf numFmtId="166" fontId="3" fillId="5" borderId="5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3" fillId="5" borderId="0" xfId="0" applyFont="1" applyFill="1" applyAlignment="1">
      <alignment wrapText="1"/>
    </xf>
    <xf numFmtId="165" fontId="3" fillId="5" borderId="0" xfId="0" applyNumberFormat="1" applyFont="1" applyFill="1" applyAlignment="1">
      <alignment horizontal="right"/>
    </xf>
    <xf numFmtId="164" fontId="3" fillId="5" borderId="7" xfId="0" applyFont="1" applyFill="1" applyBorder="1" applyAlignment="1">
      <alignment wrapText="1"/>
    </xf>
    <xf numFmtId="165" fontId="3" fillId="5" borderId="7" xfId="0" applyNumberFormat="1" applyFont="1" applyFill="1" applyBorder="1" applyAlignment="1">
      <alignment horizontal="right"/>
    </xf>
    <xf numFmtId="168" fontId="0" fillId="0" borderId="0" xfId="0" applyNumberFormat="1" applyFill="1" applyAlignment="1">
      <alignment/>
    </xf>
    <xf numFmtId="164" fontId="3" fillId="0" borderId="0" xfId="0" applyFont="1" applyFill="1" applyAlignment="1">
      <alignment wrapText="1"/>
    </xf>
    <xf numFmtId="169" fontId="3" fillId="0" borderId="0" xfId="0" applyNumberFormat="1" applyFont="1" applyAlignment="1">
      <alignment horizontal="center"/>
    </xf>
    <xf numFmtId="164" fontId="3" fillId="5" borderId="7" xfId="0" applyFont="1" applyFill="1" applyBorder="1" applyAlignment="1">
      <alignment horizontal="left" vertical="center" wrapText="1"/>
    </xf>
    <xf numFmtId="167" fontId="3" fillId="5" borderId="7" xfId="0" applyNumberFormat="1" applyFont="1" applyFill="1" applyBorder="1" applyAlignment="1">
      <alignment vertical="center"/>
    </xf>
    <xf numFmtId="166" fontId="3" fillId="5" borderId="7" xfId="0" applyNumberFormat="1" applyFont="1" applyFill="1" applyBorder="1" applyAlignment="1">
      <alignment/>
    </xf>
    <xf numFmtId="165" fontId="3" fillId="4" borderId="3" xfId="0" applyNumberFormat="1" applyFont="1" applyFill="1" applyBorder="1" applyAlignment="1">
      <alignment horizontal="right" vertical="center" wrapText="1"/>
    </xf>
    <xf numFmtId="167" fontId="3" fillId="4" borderId="3" xfId="0" applyNumberFormat="1" applyFont="1" applyFill="1" applyBorder="1" applyAlignment="1">
      <alignment vertical="center"/>
    </xf>
    <xf numFmtId="164" fontId="3" fillId="5" borderId="8" xfId="0" applyFont="1" applyFill="1" applyBorder="1" applyAlignment="1">
      <alignment horizontal="left" vertical="center" wrapText="1"/>
    </xf>
    <xf numFmtId="165" fontId="3" fillId="5" borderId="5" xfId="0" applyNumberFormat="1" applyFont="1" applyFill="1" applyBorder="1" applyAlignment="1">
      <alignment vertical="center"/>
    </xf>
    <xf numFmtId="166" fontId="3" fillId="5" borderId="9" xfId="0" applyNumberFormat="1" applyFont="1" applyFill="1" applyBorder="1" applyAlignment="1">
      <alignment horizontal="center" vertical="center"/>
    </xf>
    <xf numFmtId="164" fontId="3" fillId="5" borderId="10" xfId="0" applyFont="1" applyFill="1" applyBorder="1" applyAlignment="1">
      <alignment horizontal="left" vertical="center" wrapText="1"/>
    </xf>
    <xf numFmtId="164" fontId="3" fillId="5" borderId="0" xfId="0" applyFont="1" applyFill="1" applyAlignment="1">
      <alignment vertical="center" wrapText="1"/>
    </xf>
    <xf numFmtId="165" fontId="3" fillId="5" borderId="0" xfId="0" applyNumberFormat="1" applyFont="1" applyFill="1" applyAlignment="1">
      <alignment/>
    </xf>
    <xf numFmtId="164" fontId="5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3" fillId="5" borderId="0" xfId="0" applyFont="1" applyFill="1" applyBorder="1" applyAlignment="1">
      <alignment vertical="center" wrapText="1"/>
    </xf>
    <xf numFmtId="164" fontId="3" fillId="5" borderId="7" xfId="0" applyFont="1" applyFill="1" applyBorder="1" applyAlignment="1">
      <alignment vertical="center" wrapText="1"/>
    </xf>
    <xf numFmtId="164" fontId="3" fillId="4" borderId="11" xfId="0" applyFont="1" applyFill="1" applyBorder="1" applyAlignment="1">
      <alignment horizontal="left" vertical="center" wrapText="1"/>
    </xf>
    <xf numFmtId="164" fontId="3" fillId="4" borderId="6" xfId="0" applyFont="1" applyFill="1" applyBorder="1" applyAlignment="1">
      <alignment vertical="center" wrapText="1"/>
    </xf>
    <xf numFmtId="170" fontId="3" fillId="4" borderId="6" xfId="0" applyNumberFormat="1" applyFont="1" applyFill="1" applyBorder="1" applyAlignment="1">
      <alignment wrapText="1"/>
    </xf>
    <xf numFmtId="167" fontId="3" fillId="4" borderId="5" xfId="0" applyNumberFormat="1" applyFont="1" applyFill="1" applyBorder="1" applyAlignment="1">
      <alignment vertical="center"/>
    </xf>
    <xf numFmtId="166" fontId="3" fillId="4" borderId="9" xfId="0" applyNumberFormat="1" applyFont="1" applyFill="1" applyBorder="1" applyAlignment="1">
      <alignment horizontal="center" vertical="center"/>
    </xf>
    <xf numFmtId="164" fontId="3" fillId="4" borderId="7" xfId="0" applyFont="1" applyFill="1" applyBorder="1" applyAlignment="1">
      <alignment vertical="center" wrapText="1"/>
    </xf>
    <xf numFmtId="170" fontId="3" fillId="4" borderId="7" xfId="0" applyNumberFormat="1" applyFont="1" applyFill="1" applyBorder="1" applyAlignment="1">
      <alignment wrapText="1"/>
    </xf>
    <xf numFmtId="164" fontId="3" fillId="5" borderId="11" xfId="0" applyFont="1" applyFill="1" applyBorder="1" applyAlignment="1">
      <alignment horizontal="left" vertical="center" wrapText="1"/>
    </xf>
    <xf numFmtId="164" fontId="3" fillId="5" borderId="6" xfId="0" applyFont="1" applyFill="1" applyBorder="1" applyAlignment="1">
      <alignment vertical="center" wrapText="1"/>
    </xf>
    <xf numFmtId="165" fontId="3" fillId="5" borderId="6" xfId="0" applyNumberFormat="1" applyFont="1" applyFill="1" applyBorder="1" applyAlignment="1">
      <alignment wrapText="1"/>
    </xf>
    <xf numFmtId="171" fontId="3" fillId="5" borderId="5" xfId="0" applyNumberFormat="1" applyFont="1" applyFill="1" applyBorder="1" applyAlignment="1">
      <alignment horizontal="center" vertical="center"/>
    </xf>
    <xf numFmtId="165" fontId="3" fillId="5" borderId="0" xfId="0" applyNumberFormat="1" applyFont="1" applyFill="1" applyBorder="1" applyAlignment="1">
      <alignment wrapText="1"/>
    </xf>
    <xf numFmtId="165" fontId="3" fillId="5" borderId="7" xfId="0" applyNumberFormat="1" applyFont="1" applyFill="1" applyBorder="1" applyAlignment="1">
      <alignment wrapText="1"/>
    </xf>
    <xf numFmtId="164" fontId="3" fillId="4" borderId="6" xfId="0" applyFont="1" applyFill="1" applyBorder="1" applyAlignment="1">
      <alignment wrapText="1"/>
    </xf>
    <xf numFmtId="165" fontId="3" fillId="4" borderId="6" xfId="0" applyNumberFormat="1" applyFont="1" applyFill="1" applyBorder="1" applyAlignment="1">
      <alignment horizontal="right"/>
    </xf>
    <xf numFmtId="165" fontId="3" fillId="4" borderId="3" xfId="0" applyNumberFormat="1" applyFont="1" applyFill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164" fontId="0" fillId="6" borderId="0" xfId="0" applyFont="1" applyFill="1" applyAlignment="1">
      <alignment/>
    </xf>
    <xf numFmtId="164" fontId="3" fillId="4" borderId="0" xfId="0" applyFont="1" applyFill="1" applyBorder="1" applyAlignment="1">
      <alignment wrapText="1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applyFont="1" applyFill="1" applyAlignment="1">
      <alignment vertical="center" wrapText="1"/>
    </xf>
    <xf numFmtId="165" fontId="3" fillId="4" borderId="0" xfId="0" applyNumberFormat="1" applyFont="1" applyFill="1" applyAlignment="1">
      <alignment/>
    </xf>
    <xf numFmtId="172" fontId="3" fillId="5" borderId="5" xfId="0" applyNumberFormat="1" applyFont="1" applyFill="1" applyBorder="1" applyAlignment="1">
      <alignment horizontal="center" vertical="center"/>
    </xf>
    <xf numFmtId="164" fontId="3" fillId="3" borderId="0" xfId="0" applyFont="1" applyFill="1" applyAlignment="1">
      <alignment/>
    </xf>
    <xf numFmtId="164" fontId="3" fillId="4" borderId="5" xfId="0" applyFont="1" applyFill="1" applyBorder="1" applyAlignment="1">
      <alignment vertical="center" wrapText="1"/>
    </xf>
    <xf numFmtId="165" fontId="3" fillId="4" borderId="5" xfId="0" applyNumberFormat="1" applyFont="1" applyFill="1" applyBorder="1" applyAlignment="1">
      <alignment horizontal="right"/>
    </xf>
    <xf numFmtId="165" fontId="3" fillId="4" borderId="5" xfId="0" applyNumberFormat="1" applyFont="1" applyFill="1" applyBorder="1" applyAlignment="1">
      <alignment/>
    </xf>
    <xf numFmtId="166" fontId="3" fillId="4" borderId="9" xfId="0" applyNumberFormat="1" applyFont="1" applyFill="1" applyBorder="1" applyAlignment="1">
      <alignment/>
    </xf>
    <xf numFmtId="164" fontId="3" fillId="7" borderId="0" xfId="0" applyFont="1" applyFill="1" applyAlignment="1">
      <alignment/>
    </xf>
    <xf numFmtId="165" fontId="3" fillId="5" borderId="6" xfId="0" applyNumberFormat="1" applyFont="1" applyFill="1" applyBorder="1" applyAlignment="1">
      <alignment horizontal="right"/>
    </xf>
    <xf numFmtId="165" fontId="3" fillId="5" borderId="6" xfId="0" applyNumberFormat="1" applyFont="1" applyFill="1" applyBorder="1" applyAlignment="1">
      <alignment horizontal="center" vertical="center"/>
    </xf>
    <xf numFmtId="165" fontId="3" fillId="5" borderId="7" xfId="0" applyNumberFormat="1" applyFont="1" applyFill="1" applyBorder="1" applyAlignment="1">
      <alignment/>
    </xf>
    <xf numFmtId="164" fontId="3" fillId="5" borderId="5" xfId="0" applyFont="1" applyFill="1" applyBorder="1" applyAlignment="1">
      <alignment vertical="center" wrapText="1"/>
    </xf>
    <xf numFmtId="170" fontId="3" fillId="5" borderId="5" xfId="0" applyNumberFormat="1" applyFont="1" applyFill="1" applyBorder="1" applyAlignment="1">
      <alignment/>
    </xf>
    <xf numFmtId="166" fontId="3" fillId="5" borderId="9" xfId="0" applyNumberFormat="1" applyFont="1" applyFill="1" applyBorder="1" applyAlignment="1">
      <alignment/>
    </xf>
    <xf numFmtId="165" fontId="3" fillId="4" borderId="5" xfId="0" applyNumberFormat="1" applyFont="1" applyFill="1" applyBorder="1" applyAlignment="1">
      <alignment vertical="center"/>
    </xf>
    <xf numFmtId="165" fontId="3" fillId="5" borderId="5" xfId="0" applyNumberFormat="1" applyFont="1" applyFill="1" applyBorder="1" applyAlignment="1">
      <alignment/>
    </xf>
    <xf numFmtId="165" fontId="3" fillId="4" borderId="6" xfId="0" applyNumberFormat="1" applyFont="1" applyFill="1" applyBorder="1" applyAlignment="1">
      <alignment/>
    </xf>
    <xf numFmtId="165" fontId="3" fillId="4" borderId="6" xfId="0" applyNumberFormat="1" applyFont="1" applyFill="1" applyBorder="1" applyAlignment="1">
      <alignment horizontal="center" vertical="center"/>
    </xf>
    <xf numFmtId="166" fontId="3" fillId="4" borderId="12" xfId="0" applyNumberFormat="1" applyFont="1" applyFill="1" applyBorder="1" applyAlignment="1">
      <alignment horizontal="center" vertical="center"/>
    </xf>
    <xf numFmtId="164" fontId="3" fillId="5" borderId="13" xfId="0" applyFont="1" applyFill="1" applyBorder="1" applyAlignment="1">
      <alignment horizontal="left" vertical="center" wrapText="1"/>
    </xf>
    <xf numFmtId="164" fontId="3" fillId="5" borderId="14" xfId="0" applyFont="1" applyFill="1" applyBorder="1" applyAlignment="1">
      <alignment wrapText="1"/>
    </xf>
    <xf numFmtId="165" fontId="3" fillId="5" borderId="14" xfId="0" applyNumberFormat="1" applyFont="1" applyFill="1" applyBorder="1" applyAlignment="1">
      <alignment horizontal="center"/>
    </xf>
    <xf numFmtId="165" fontId="3" fillId="5" borderId="14" xfId="0" applyNumberFormat="1" applyFont="1" applyFill="1" applyBorder="1" applyAlignment="1">
      <alignment vertical="center"/>
    </xf>
    <xf numFmtId="166" fontId="3" fillId="5" borderId="4" xfId="0" applyNumberFormat="1" applyFont="1" applyFill="1" applyBorder="1" applyAlignment="1">
      <alignment/>
    </xf>
    <xf numFmtId="170" fontId="3" fillId="5" borderId="14" xfId="0" applyNumberFormat="1" applyFont="1" applyFill="1" applyBorder="1" applyAlignment="1">
      <alignment vertical="center"/>
    </xf>
    <xf numFmtId="164" fontId="3" fillId="5" borderId="5" xfId="0" applyFont="1" applyFill="1" applyBorder="1" applyAlignment="1">
      <alignment wrapText="1"/>
    </xf>
    <xf numFmtId="165" fontId="3" fillId="5" borderId="5" xfId="0" applyNumberFormat="1" applyFont="1" applyFill="1" applyBorder="1" applyAlignment="1">
      <alignment horizontal="center"/>
    </xf>
    <xf numFmtId="164" fontId="3" fillId="5" borderId="2" xfId="0" applyFont="1" applyFill="1" applyBorder="1" applyAlignment="1">
      <alignment horizontal="left" vertical="center" wrapText="1"/>
    </xf>
    <xf numFmtId="164" fontId="3" fillId="5" borderId="3" xfId="0" applyFont="1" applyFill="1" applyBorder="1" applyAlignment="1">
      <alignment wrapText="1"/>
    </xf>
    <xf numFmtId="165" fontId="3" fillId="5" borderId="3" xfId="0" applyNumberFormat="1" applyFont="1" applyFill="1" applyBorder="1" applyAlignment="1">
      <alignment horizontal="center"/>
    </xf>
    <xf numFmtId="164" fontId="5" fillId="2" borderId="11" xfId="0" applyFont="1" applyFill="1" applyBorder="1" applyAlignment="1">
      <alignment horizontal="left" vertical="center" wrapText="1"/>
    </xf>
    <xf numFmtId="164" fontId="6" fillId="2" borderId="5" xfId="0" applyFont="1" applyFill="1" applyBorder="1" applyAlignment="1">
      <alignment wrapText="1"/>
    </xf>
    <xf numFmtId="165" fontId="6" fillId="2" borderId="5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vertical="center"/>
    </xf>
    <xf numFmtId="173" fontId="6" fillId="2" borderId="9" xfId="0" applyNumberFormat="1" applyFont="1" applyFill="1" applyBorder="1" applyAlignment="1">
      <alignment/>
    </xf>
    <xf numFmtId="164" fontId="0" fillId="0" borderId="0" xfId="0" applyAlignment="1">
      <alignment horizontal="center"/>
    </xf>
    <xf numFmtId="168" fontId="0" fillId="0" borderId="0" xfId="0" applyNumberFormat="1" applyAlignment="1">
      <alignment/>
    </xf>
    <xf numFmtId="164" fontId="7" fillId="8" borderId="3" xfId="0" applyFont="1" applyFill="1" applyBorder="1" applyAlignment="1">
      <alignment horizontal="center" vertical="center" wrapText="1"/>
    </xf>
    <xf numFmtId="168" fontId="7" fillId="8" borderId="3" xfId="0" applyNumberFormat="1" applyFont="1" applyFill="1" applyBorder="1" applyAlignment="1">
      <alignment horizontal="center" vertical="center" wrapText="1"/>
    </xf>
    <xf numFmtId="164" fontId="7" fillId="8" borderId="4" xfId="0" applyFont="1" applyFill="1" applyBorder="1" applyAlignment="1">
      <alignment horizontal="center" vertical="center" wrapText="1"/>
    </xf>
    <xf numFmtId="164" fontId="6" fillId="8" borderId="1" xfId="0" applyFont="1" applyFill="1" applyBorder="1" applyAlignment="1">
      <alignment horizontal="left" vertical="center" wrapText="1"/>
    </xf>
    <xf numFmtId="164" fontId="6" fillId="9" borderId="1" xfId="0" applyFont="1" applyFill="1" applyBorder="1" applyAlignment="1">
      <alignment horizontal="center" vertical="center" wrapText="1"/>
    </xf>
    <xf numFmtId="168" fontId="6" fillId="9" borderId="1" xfId="0" applyNumberFormat="1" applyFont="1" applyFill="1" applyBorder="1" applyAlignment="1">
      <alignment horizontal="center" vertical="center" wrapText="1"/>
    </xf>
    <xf numFmtId="164" fontId="3" fillId="0" borderId="0" xfId="0" applyFont="1" applyAlignment="1">
      <alignment vertical="center"/>
    </xf>
    <xf numFmtId="164" fontId="3" fillId="0" borderId="1" xfId="0" applyFont="1" applyBorder="1" applyAlignment="1">
      <alignment horizontal="center" vertical="center" wrapText="1"/>
    </xf>
    <xf numFmtId="164" fontId="5" fillId="10" borderId="1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70" fontId="3" fillId="0" borderId="1" xfId="0" applyNumberFormat="1" applyFont="1" applyBorder="1" applyAlignment="1">
      <alignment wrapText="1"/>
    </xf>
    <xf numFmtId="164" fontId="3" fillId="3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4" fontId="6" fillId="8" borderId="15" xfId="0" applyFont="1" applyFill="1" applyBorder="1" applyAlignment="1">
      <alignment horizontal="center" vertical="center" wrapText="1"/>
    </xf>
    <xf numFmtId="164" fontId="8" fillId="8" borderId="16" xfId="0" applyFont="1" applyFill="1" applyBorder="1" applyAlignment="1">
      <alignment horizontal="center" vertical="center" wrapText="1"/>
    </xf>
    <xf numFmtId="168" fontId="8" fillId="8" borderId="16" xfId="0" applyNumberFormat="1" applyFont="1" applyFill="1" applyBorder="1" applyAlignment="1">
      <alignment horizontal="center" vertical="center" wrapText="1"/>
    </xf>
    <xf numFmtId="164" fontId="8" fillId="8" borderId="17" xfId="0" applyFont="1" applyFill="1" applyBorder="1" applyAlignment="1">
      <alignment horizontal="center" vertical="center" wrapText="1"/>
    </xf>
    <xf numFmtId="170" fontId="3" fillId="0" borderId="18" xfId="0" applyNumberFormat="1" applyFont="1" applyBorder="1" applyAlignment="1">
      <alignment horizontal="right"/>
    </xf>
    <xf numFmtId="164" fontId="5" fillId="11" borderId="1" xfId="0" applyFont="1" applyFill="1" applyBorder="1" applyAlignment="1">
      <alignment horizontal="center" vertical="center" wrapText="1"/>
    </xf>
    <xf numFmtId="164" fontId="5" fillId="12" borderId="1" xfId="0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>
      <alignment/>
    </xf>
    <xf numFmtId="170" fontId="3" fillId="0" borderId="19" xfId="0" applyNumberFormat="1" applyFont="1" applyFill="1" applyBorder="1" applyAlignment="1">
      <alignment wrapText="1"/>
    </xf>
    <xf numFmtId="164" fontId="3" fillId="3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wrapText="1"/>
    </xf>
    <xf numFmtId="164" fontId="6" fillId="8" borderId="13" xfId="0" applyFont="1" applyFill="1" applyBorder="1" applyAlignment="1">
      <alignment horizontal="center" vertical="center" wrapText="1"/>
    </xf>
    <xf numFmtId="164" fontId="8" fillId="8" borderId="14" xfId="0" applyFont="1" applyFill="1" applyBorder="1" applyAlignment="1">
      <alignment horizontal="center" vertical="center" wrapText="1"/>
    </xf>
    <xf numFmtId="168" fontId="8" fillId="5" borderId="14" xfId="0" applyNumberFormat="1" applyFont="1" applyFill="1" applyBorder="1" applyAlignment="1">
      <alignment horizontal="center" vertical="center" wrapText="1"/>
    </xf>
    <xf numFmtId="164" fontId="8" fillId="8" borderId="20" xfId="0" applyFont="1" applyFill="1" applyBorder="1" applyAlignment="1">
      <alignment horizontal="center" vertical="center" wrapText="1"/>
    </xf>
    <xf numFmtId="164" fontId="5" fillId="13" borderId="1" xfId="0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wrapText="1"/>
    </xf>
    <xf numFmtId="165" fontId="3" fillId="0" borderId="0" xfId="0" applyNumberFormat="1" applyFont="1" applyAlignment="1">
      <alignment/>
    </xf>
    <xf numFmtId="164" fontId="9" fillId="0" borderId="1" xfId="0" applyFont="1" applyBorder="1" applyAlignment="1">
      <alignment horizontal="center" wrapText="1"/>
    </xf>
    <xf numFmtId="164" fontId="10" fillId="0" borderId="1" xfId="0" applyFont="1" applyBorder="1" applyAlignment="1">
      <alignment wrapText="1"/>
    </xf>
    <xf numFmtId="164" fontId="5" fillId="14" borderId="1" xfId="0" applyFont="1" applyFill="1" applyBorder="1" applyAlignment="1">
      <alignment horizontal="center" vertical="center" wrapText="1"/>
    </xf>
    <xf numFmtId="170" fontId="3" fillId="0" borderId="18" xfId="0" applyNumberFormat="1" applyFont="1" applyBorder="1" applyAlignment="1">
      <alignment/>
    </xf>
    <xf numFmtId="170" fontId="3" fillId="0" borderId="18" xfId="0" applyNumberFormat="1" applyFont="1" applyFill="1" applyBorder="1" applyAlignment="1">
      <alignment/>
    </xf>
    <xf numFmtId="164" fontId="5" fillId="6" borderId="1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6" fillId="7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wrapText="1"/>
    </xf>
    <xf numFmtId="164" fontId="3" fillId="0" borderId="0" xfId="0" applyFont="1" applyFill="1" applyAlignment="1">
      <alignment/>
    </xf>
    <xf numFmtId="164" fontId="3" fillId="15" borderId="0" xfId="0" applyFont="1" applyFill="1" applyAlignment="1">
      <alignment/>
    </xf>
    <xf numFmtId="164" fontId="3" fillId="3" borderId="18" xfId="0" applyFont="1" applyFill="1" applyBorder="1" applyAlignment="1">
      <alignment horizontal="center" vertical="center" wrapText="1"/>
    </xf>
    <xf numFmtId="164" fontId="5" fillId="16" borderId="3" xfId="0" applyFont="1" applyFill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center" wrapText="1"/>
    </xf>
    <xf numFmtId="164" fontId="3" fillId="3" borderId="4" xfId="0" applyFont="1" applyFill="1" applyBorder="1" applyAlignment="1">
      <alignment wrapText="1"/>
    </xf>
    <xf numFmtId="164" fontId="6" fillId="8" borderId="2" xfId="0" applyFont="1" applyFill="1" applyBorder="1" applyAlignment="1">
      <alignment horizontal="center" vertical="center" wrapText="1"/>
    </xf>
    <xf numFmtId="164" fontId="6" fillId="8" borderId="3" xfId="0" applyFont="1" applyFill="1" applyBorder="1" applyAlignment="1">
      <alignment horizontal="center" vertical="center" wrapText="1"/>
    </xf>
    <xf numFmtId="168" fontId="6" fillId="8" borderId="3" xfId="0" applyNumberFormat="1" applyFont="1" applyFill="1" applyBorder="1" applyAlignment="1">
      <alignment horizontal="center" vertical="center" wrapText="1"/>
    </xf>
    <xf numFmtId="164" fontId="6" fillId="8" borderId="4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18" xfId="0" applyFont="1" applyBorder="1" applyAlignment="1">
      <alignment horizontal="center" vertical="center" wrapText="1"/>
    </xf>
    <xf numFmtId="164" fontId="5" fillId="17" borderId="0" xfId="0" applyFont="1" applyFill="1" applyAlignment="1">
      <alignment horizontal="center" vertical="center" wrapText="1"/>
    </xf>
    <xf numFmtId="164" fontId="3" fillId="0" borderId="18" xfId="0" applyFont="1" applyBorder="1" applyAlignment="1">
      <alignment horizontal="center" wrapText="1"/>
    </xf>
    <xf numFmtId="170" fontId="3" fillId="0" borderId="18" xfId="0" applyNumberFormat="1" applyFont="1" applyBorder="1" applyAlignment="1">
      <alignment wrapText="1"/>
    </xf>
    <xf numFmtId="164" fontId="3" fillId="0" borderId="18" xfId="0" applyFont="1" applyBorder="1" applyAlignment="1">
      <alignment wrapText="1"/>
    </xf>
    <xf numFmtId="164" fontId="5" fillId="16" borderId="1" xfId="0" applyFont="1" applyFill="1" applyBorder="1" applyAlignment="1">
      <alignment horizontal="center" vertical="center" wrapText="1"/>
    </xf>
    <xf numFmtId="170" fontId="3" fillId="3" borderId="1" xfId="0" applyNumberFormat="1" applyFont="1" applyFill="1" applyBorder="1" applyAlignment="1">
      <alignment wrapText="1"/>
    </xf>
    <xf numFmtId="164" fontId="3" fillId="0" borderId="0" xfId="0" applyFont="1" applyAlignment="1">
      <alignment wrapText="1"/>
    </xf>
    <xf numFmtId="164" fontId="3" fillId="18" borderId="1" xfId="0" applyFont="1" applyFill="1" applyBorder="1" applyAlignment="1">
      <alignment vertical="center" wrapText="1"/>
    </xf>
    <xf numFmtId="164" fontId="3" fillId="18" borderId="1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64" fontId="5" fillId="3" borderId="0" xfId="0" applyFont="1" applyFill="1" applyAlignment="1">
      <alignment horizontal="center" vertical="center" wrapText="1"/>
    </xf>
    <xf numFmtId="164" fontId="3" fillId="0" borderId="0" xfId="0" applyFont="1" applyAlignment="1">
      <alignment horizontal="center" wrapText="1"/>
    </xf>
    <xf numFmtId="170" fontId="3" fillId="0" borderId="0" xfId="0" applyNumberFormat="1" applyFont="1" applyAlignment="1">
      <alignment horizontal="right"/>
    </xf>
    <xf numFmtId="170" fontId="3" fillId="4" borderId="14" xfId="0" applyNumberFormat="1" applyFont="1" applyFill="1" applyBorder="1" applyAlignment="1">
      <alignment vertical="center"/>
    </xf>
    <xf numFmtId="164" fontId="3" fillId="3" borderId="0" xfId="0" applyFont="1" applyFill="1" applyAlignment="1">
      <alignment vertical="center" wrapText="1"/>
    </xf>
    <xf numFmtId="170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 wrapText="1"/>
    </xf>
    <xf numFmtId="168" fontId="3" fillId="0" borderId="0" xfId="0" applyNumberFormat="1" applyFont="1" applyAlignment="1">
      <alignment wrapText="1"/>
    </xf>
    <xf numFmtId="164" fontId="1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2" fillId="0" borderId="0" xfId="0" applyFont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164" fontId="13" fillId="0" borderId="0" xfId="0" applyFont="1" applyBorder="1" applyAlignment="1">
      <alignment/>
    </xf>
    <xf numFmtId="175" fontId="13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right"/>
    </xf>
    <xf numFmtId="164" fontId="12" fillId="0" borderId="0" xfId="0" applyFont="1" applyBorder="1" applyAlignment="1">
      <alignment/>
    </xf>
    <xf numFmtId="175" fontId="12" fillId="0" borderId="0" xfId="0" applyNumberFormat="1" applyFont="1" applyBorder="1" applyAlignment="1">
      <alignment horizontal="right"/>
    </xf>
    <xf numFmtId="175" fontId="12" fillId="0" borderId="0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right"/>
    </xf>
    <xf numFmtId="175" fontId="3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 horizontal="left" vertical="center" wrapText="1"/>
    </xf>
    <xf numFmtId="16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wrapText="1"/>
    </xf>
    <xf numFmtId="16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11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BBBB"/>
      <rgbColor rgb="00808080"/>
      <rgbColor rgb="009999FF"/>
      <rgbColor rgb="00993366"/>
      <rgbColor rgb="00FFFFCC"/>
      <rgbColor rgb="00CFE2F3"/>
      <rgbColor rgb="00660066"/>
      <rgbColor rgb="00FF9838"/>
      <rgbColor rgb="00006CE7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EA9999"/>
      <rgbColor rgb="00CC99FF"/>
      <rgbColor rgb="00D9D9D9"/>
      <rgbColor rgb="004A86E8"/>
      <rgbColor rgb="0046BDC6"/>
      <rgbColor rgb="0099CC00"/>
      <rgbColor rgb="00FFCC00"/>
      <rgbColor rgb="00FF9900"/>
      <rgbColor rgb="00FF6600"/>
      <rgbColor rgb="003465A4"/>
      <rgbColor rgb="00969696"/>
      <rgbColor rgb="00003366"/>
      <rgbColor rgb="0045818E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showGridLines="0" zoomScale="125" zoomScaleNormal="125" workbookViewId="0" topLeftCell="A1">
      <selection activeCell="A1" sqref="A1"/>
    </sheetView>
  </sheetViews>
  <sheetFormatPr defaultColWidth="9.140625" defaultRowHeight="12.75"/>
  <cols>
    <col min="1" max="1" width="150.00390625" style="0" customWidth="1"/>
    <col min="2" max="2" width="112.140625" style="0" customWidth="1"/>
    <col min="3" max="64" width="24.57421875" style="0" customWidth="1"/>
    <col min="65" max="16384" width="11.57421875" style="0" customWidth="1"/>
  </cols>
  <sheetData>
    <row r="1" spans="1:2" ht="30" customHeight="1">
      <c r="A1" s="1" t="s">
        <v>0</v>
      </c>
      <c r="B1" s="1"/>
    </row>
    <row r="2" spans="1:2" ht="27" customHeight="1">
      <c r="A2" s="2" t="s">
        <v>1</v>
      </c>
      <c r="B2" s="3"/>
    </row>
    <row r="3" spans="1:2" ht="23.25" customHeight="1">
      <c r="A3" s="2" t="s">
        <v>2</v>
      </c>
      <c r="B3" s="4"/>
    </row>
    <row r="4" spans="1:2" ht="63" customHeight="1">
      <c r="A4" s="5" t="s">
        <v>3</v>
      </c>
      <c r="B4" s="5" t="s">
        <v>4</v>
      </c>
    </row>
    <row r="5" spans="1:2" ht="33.75" customHeight="1">
      <c r="A5" s="5"/>
      <c r="B5" s="4" t="s">
        <v>5</v>
      </c>
    </row>
    <row r="6" spans="1:3" ht="39.75" customHeight="1">
      <c r="A6" s="5"/>
      <c r="B6" s="3" t="s">
        <v>6</v>
      </c>
      <c r="C6" s="6" t="s">
        <v>7</v>
      </c>
    </row>
    <row r="7" spans="1:2" ht="42.75">
      <c r="A7" s="5"/>
      <c r="B7" s="4" t="s">
        <v>8</v>
      </c>
    </row>
    <row r="8" spans="1:2" ht="14.25">
      <c r="A8" s="4" t="s">
        <v>9</v>
      </c>
      <c r="B8" s="4"/>
    </row>
    <row r="9" spans="1:2" ht="14.25">
      <c r="A9" s="2" t="s">
        <v>10</v>
      </c>
      <c r="B9" s="4"/>
    </row>
    <row r="10" spans="1:2" ht="15.75">
      <c r="A10" s="7" t="s">
        <v>11</v>
      </c>
      <c r="B10" s="7"/>
    </row>
    <row r="11" spans="1:2" ht="13.5">
      <c r="A11" s="2" t="s">
        <v>12</v>
      </c>
      <c r="B11" s="4"/>
    </row>
    <row r="12" spans="1:2" ht="13.5">
      <c r="A12" s="2" t="s">
        <v>13</v>
      </c>
      <c r="B12" s="4"/>
    </row>
    <row r="13" spans="1:2" ht="13.5">
      <c r="A13" s="2" t="s">
        <v>14</v>
      </c>
      <c r="B13" s="4"/>
    </row>
    <row r="14" spans="1:2" ht="15">
      <c r="A14" s="7" t="s">
        <v>15</v>
      </c>
      <c r="B14" s="7"/>
    </row>
    <row r="15" spans="1:2" ht="13.5">
      <c r="A15" s="4" t="s">
        <v>16</v>
      </c>
      <c r="B15" s="4"/>
    </row>
    <row r="16" spans="1:2" ht="13.5">
      <c r="A16" s="2" t="s">
        <v>17</v>
      </c>
      <c r="B16" s="4"/>
    </row>
    <row r="17" spans="1:2" ht="13.5">
      <c r="A17" s="2" t="s">
        <v>18</v>
      </c>
      <c r="B17" s="4"/>
    </row>
    <row r="18" spans="1:2" ht="13.5">
      <c r="A18" s="2" t="s">
        <v>19</v>
      </c>
      <c r="B18" s="4"/>
    </row>
    <row r="19" spans="1:2" ht="13.5">
      <c r="A19" s="2" t="s">
        <v>20</v>
      </c>
      <c r="B19" s="4"/>
    </row>
    <row r="20" spans="1:2" ht="13.5">
      <c r="A20" s="2" t="s">
        <v>21</v>
      </c>
      <c r="B20" s="4"/>
    </row>
    <row r="21" spans="1:2" ht="13.5">
      <c r="A21" s="8" t="s">
        <v>22</v>
      </c>
      <c r="B21" s="2" t="s">
        <v>23</v>
      </c>
    </row>
    <row r="22" spans="1:2" ht="13.5">
      <c r="A22" s="8"/>
      <c r="B22" s="2" t="s">
        <v>24</v>
      </c>
    </row>
    <row r="23" spans="1:2" ht="13.5">
      <c r="A23" s="8"/>
      <c r="B23" s="2" t="s">
        <v>25</v>
      </c>
    </row>
  </sheetData>
  <sheetProtection selectLockedCells="1" selectUnlockedCells="1"/>
  <mergeCells count="5">
    <mergeCell ref="A1:B1"/>
    <mergeCell ref="A4:A7"/>
    <mergeCell ref="A10:B10"/>
    <mergeCell ref="A14:B14"/>
    <mergeCell ref="A21:A2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136.57421875" style="0" customWidth="1"/>
    <col min="2" max="2" width="72.140625" style="0" customWidth="1"/>
    <col min="3" max="3" width="32.140625" style="0" customWidth="1"/>
    <col min="4" max="64" width="21.57421875" style="0" customWidth="1"/>
    <col min="65" max="16384" width="11.57421875" style="0" customWidth="1"/>
  </cols>
  <sheetData>
    <row r="1" spans="1:3" ht="19.5" customHeight="1">
      <c r="A1" s="9" t="s">
        <v>26</v>
      </c>
      <c r="B1" s="9"/>
      <c r="C1" s="9"/>
    </row>
    <row r="2" spans="1:3" ht="12.75">
      <c r="A2" s="10" t="s">
        <v>27</v>
      </c>
      <c r="B2" s="10" t="s">
        <v>28</v>
      </c>
      <c r="C2" s="10" t="s">
        <v>29</v>
      </c>
    </row>
    <row r="3" spans="1:2" ht="13.5">
      <c r="A3" s="11" t="s">
        <v>30</v>
      </c>
      <c r="B3" t="s">
        <v>31</v>
      </c>
    </row>
    <row r="4" spans="1:2" ht="26.25">
      <c r="A4" s="11" t="s">
        <v>32</v>
      </c>
      <c r="B4" t="s">
        <v>31</v>
      </c>
    </row>
    <row r="5" spans="1:2" ht="13.5">
      <c r="A5" s="12" t="s">
        <v>33</v>
      </c>
      <c r="B5" t="s">
        <v>31</v>
      </c>
    </row>
    <row r="6" spans="1:2" ht="23.25" customHeight="1">
      <c r="A6" s="11" t="s">
        <v>34</v>
      </c>
      <c r="B6" t="s">
        <v>35</v>
      </c>
    </row>
    <row r="7" spans="1:2" ht="13.5">
      <c r="A7" s="11" t="s">
        <v>36</v>
      </c>
      <c r="B7" t="s">
        <v>37</v>
      </c>
    </row>
    <row r="8" spans="1:2" ht="13.5">
      <c r="A8" s="11" t="s">
        <v>38</v>
      </c>
      <c r="B8" t="s">
        <v>39</v>
      </c>
    </row>
    <row r="9" ht="13.5">
      <c r="A9" s="11" t="s">
        <v>40</v>
      </c>
    </row>
    <row r="10" spans="1:2" ht="12.75">
      <c r="A10" s="13" t="s">
        <v>41</v>
      </c>
      <c r="B10" t="s">
        <v>42</v>
      </c>
    </row>
    <row r="11" spans="1:2" ht="13.5">
      <c r="A11" s="12" t="s">
        <v>43</v>
      </c>
      <c r="B11" t="s">
        <v>44</v>
      </c>
    </row>
  </sheetData>
  <sheetProtection selectLockedCells="1" selectUnlockedCells="1"/>
  <mergeCells count="1">
    <mergeCell ref="A1:C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&amp;C&amp;"Calibri,Regular"&amp;12ffffff&amp;A</oddHeader>
    <oddFooter>&amp;C&amp;"Calibri,Regular"&amp;12ffffffPage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5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28.57421875" style="14" customWidth="1"/>
    <col min="2" max="2" width="64.421875" style="0" customWidth="1"/>
    <col min="3" max="3" width="11.7109375" style="15" customWidth="1"/>
    <col min="4" max="4" width="12.8515625" style="0" customWidth="1"/>
    <col min="5" max="5" width="10.57421875" style="0" customWidth="1"/>
    <col min="6" max="6" width="67.8515625" style="0" customWidth="1"/>
    <col min="7" max="64" width="24.57421875" style="0" customWidth="1"/>
    <col min="65" max="16384" width="11.57421875" style="0" customWidth="1"/>
  </cols>
  <sheetData>
    <row r="1" spans="1:7" ht="13.5">
      <c r="A1" s="16" t="s">
        <v>45</v>
      </c>
      <c r="B1" s="17" t="s">
        <v>46</v>
      </c>
      <c r="C1" s="18" t="s">
        <v>47</v>
      </c>
      <c r="D1" s="19" t="s">
        <v>48</v>
      </c>
      <c r="E1" s="20" t="s">
        <v>49</v>
      </c>
      <c r="G1" s="21"/>
    </row>
    <row r="2" spans="1:8" ht="13.5">
      <c r="A2" s="22" t="s">
        <v>50</v>
      </c>
      <c r="B2" s="23" t="s">
        <v>51</v>
      </c>
      <c r="C2" s="24">
        <v>7743.12</v>
      </c>
      <c r="D2" s="25">
        <f>C2</f>
        <v>7743.12</v>
      </c>
      <c r="E2" s="26">
        <f aca="true" t="shared" si="0" ref="E2:E3">D2/175000</f>
        <v>0.0442464</v>
      </c>
      <c r="F2" s="27"/>
      <c r="G2" s="28"/>
      <c r="H2" s="28"/>
    </row>
    <row r="3" spans="1:7" ht="23.25" customHeight="1">
      <c r="A3" s="29" t="s">
        <v>52</v>
      </c>
      <c r="B3" s="30" t="s">
        <v>53</v>
      </c>
      <c r="C3" s="31">
        <v>18067.12</v>
      </c>
      <c r="D3" s="32">
        <f>C3+C4+C5+C6</f>
        <v>65414.36</v>
      </c>
      <c r="E3" s="33">
        <f t="shared" si="0"/>
        <v>0.373796342857143</v>
      </c>
      <c r="F3" s="34"/>
      <c r="G3" s="34"/>
    </row>
    <row r="4" spans="1:7" ht="13.5">
      <c r="A4" s="29"/>
      <c r="B4" s="35" t="s">
        <v>54</v>
      </c>
      <c r="C4" s="36">
        <v>15486.12</v>
      </c>
      <c r="D4" s="32"/>
      <c r="E4" s="33"/>
      <c r="F4" s="34"/>
      <c r="G4" s="34"/>
    </row>
    <row r="5" spans="1:8" ht="24" customHeight="1">
      <c r="A5" s="29"/>
      <c r="B5" s="37" t="s">
        <v>55</v>
      </c>
      <c r="C5" s="38">
        <v>15486.12</v>
      </c>
      <c r="D5" s="32"/>
      <c r="E5" s="33"/>
      <c r="F5" s="39"/>
      <c r="G5" s="40"/>
      <c r="H5" s="41"/>
    </row>
    <row r="6" spans="1:8" ht="24" customHeight="1">
      <c r="A6" s="42"/>
      <c r="B6" s="37" t="s">
        <v>56</v>
      </c>
      <c r="C6" s="38">
        <v>16375</v>
      </c>
      <c r="D6" s="43"/>
      <c r="E6" s="44"/>
      <c r="F6" s="39"/>
      <c r="G6" s="40"/>
      <c r="H6" s="41"/>
    </row>
    <row r="7" spans="1:8" ht="13.5">
      <c r="A7" s="22" t="s">
        <v>57</v>
      </c>
      <c r="B7" s="23" t="s">
        <v>58</v>
      </c>
      <c r="C7" s="45">
        <v>6194.496</v>
      </c>
      <c r="D7" s="46">
        <f>C7</f>
        <v>6194.496</v>
      </c>
      <c r="E7" s="26">
        <f aca="true" t="shared" si="1" ref="E7:E8">D7/175000</f>
        <v>0.03539712</v>
      </c>
      <c r="F7" s="27"/>
      <c r="G7" s="40"/>
      <c r="H7" s="41"/>
    </row>
    <row r="8" spans="1:8" ht="13.5">
      <c r="A8" s="47" t="s">
        <v>59</v>
      </c>
      <c r="B8" s="30" t="s">
        <v>60</v>
      </c>
      <c r="C8" s="31">
        <v>7743.12</v>
      </c>
      <c r="D8" s="48">
        <f>C8+C9+C10+C11+C12</f>
        <v>15613.4576</v>
      </c>
      <c r="E8" s="49">
        <f t="shared" si="1"/>
        <v>0.0892197577142857</v>
      </c>
      <c r="F8" s="27"/>
      <c r="G8" s="40"/>
      <c r="H8" s="41"/>
    </row>
    <row r="9" spans="1:9" ht="13.5" customHeight="1">
      <c r="A9" s="50" t="s">
        <v>61</v>
      </c>
      <c r="B9" s="51" t="s">
        <v>62</v>
      </c>
      <c r="C9" s="52">
        <v>1277.6148</v>
      </c>
      <c r="D9" s="48"/>
      <c r="E9" s="49"/>
      <c r="F9" s="27"/>
      <c r="G9" s="40"/>
      <c r="H9" s="41"/>
      <c r="I9" s="13"/>
    </row>
    <row r="10" spans="1:8" ht="26.25">
      <c r="A10" s="50"/>
      <c r="B10" s="51" t="s">
        <v>40</v>
      </c>
      <c r="C10" s="52">
        <v>3406.9728</v>
      </c>
      <c r="D10" s="48"/>
      <c r="E10" s="49"/>
      <c r="F10" s="34"/>
      <c r="G10" s="53"/>
      <c r="H10" s="53"/>
    </row>
    <row r="11" spans="1:8" ht="26.25">
      <c r="A11" s="50"/>
      <c r="B11" s="55" t="s">
        <v>63</v>
      </c>
      <c r="C11" s="52">
        <v>1650</v>
      </c>
      <c r="D11" s="48"/>
      <c r="E11" s="49"/>
      <c r="F11" s="34"/>
      <c r="G11" s="53"/>
      <c r="H11" s="21"/>
    </row>
    <row r="12" spans="1:7" ht="13.5">
      <c r="A12" s="50"/>
      <c r="B12" s="56" t="s">
        <v>64</v>
      </c>
      <c r="C12" s="38">
        <v>1535.75</v>
      </c>
      <c r="D12" s="48"/>
      <c r="E12" s="49"/>
      <c r="F12" s="34"/>
      <c r="G12" s="34"/>
    </row>
    <row r="13" spans="1:8" ht="33" customHeight="1">
      <c r="A13" s="57" t="s">
        <v>44</v>
      </c>
      <c r="B13" s="58" t="s">
        <v>65</v>
      </c>
      <c r="C13" s="59">
        <v>6157.646</v>
      </c>
      <c r="D13" s="60">
        <f>C13+C14</f>
        <v>11739.321</v>
      </c>
      <c r="E13" s="61">
        <f>D13/175000</f>
        <v>0.0670818342857143</v>
      </c>
      <c r="F13" s="27"/>
      <c r="G13" s="40"/>
      <c r="H13" s="6"/>
    </row>
    <row r="14" spans="1:8" ht="26.25">
      <c r="A14" s="57"/>
      <c r="B14" s="62" t="s">
        <v>66</v>
      </c>
      <c r="C14" s="63">
        <v>5581.675</v>
      </c>
      <c r="D14" s="60"/>
      <c r="E14" s="61"/>
      <c r="F14" s="27"/>
      <c r="G14" s="40"/>
      <c r="H14" s="6"/>
    </row>
    <row r="15" spans="1:8" ht="26.25" customHeight="1">
      <c r="A15" s="64" t="s">
        <v>67</v>
      </c>
      <c r="B15" s="65" t="s">
        <v>68</v>
      </c>
      <c r="C15" s="66">
        <v>3336.333</v>
      </c>
      <c r="D15" s="67">
        <f>C15+C16+C17</f>
        <v>11786.333</v>
      </c>
      <c r="E15" s="49">
        <f>D15/175000</f>
        <v>0.0673504742857143</v>
      </c>
      <c r="F15" s="27"/>
      <c r="G15" s="27"/>
      <c r="H15" s="6"/>
    </row>
    <row r="16" spans="1:8" ht="26.25">
      <c r="A16" s="64"/>
      <c r="B16" s="55" t="s">
        <v>69</v>
      </c>
      <c r="C16" s="68">
        <v>6800</v>
      </c>
      <c r="D16" s="67"/>
      <c r="E16" s="49"/>
      <c r="F16" s="27"/>
      <c r="G16" s="27"/>
      <c r="H16" s="6"/>
    </row>
    <row r="17" spans="1:8" ht="26.25">
      <c r="A17" s="64"/>
      <c r="B17" s="56" t="s">
        <v>38</v>
      </c>
      <c r="C17" s="69">
        <v>1650</v>
      </c>
      <c r="D17" s="67"/>
      <c r="E17" s="49"/>
      <c r="F17" s="27"/>
      <c r="G17" s="27"/>
      <c r="H17" s="6"/>
    </row>
    <row r="18" spans="1:8" ht="15" customHeight="1">
      <c r="A18" s="22" t="s">
        <v>39</v>
      </c>
      <c r="B18" s="70" t="s">
        <v>70</v>
      </c>
      <c r="C18" s="71">
        <v>4680</v>
      </c>
      <c r="D18" s="72">
        <f>SUM(C18:C21)</f>
        <v>11493.9456</v>
      </c>
      <c r="E18" s="73">
        <f>D18/175000</f>
        <v>0.0656796891428571</v>
      </c>
      <c r="F18" s="27"/>
      <c r="G18" s="40"/>
      <c r="H18" s="74"/>
    </row>
    <row r="19" spans="1:8" ht="15" customHeight="1">
      <c r="A19" s="22"/>
      <c r="B19" s="75" t="s">
        <v>71</v>
      </c>
      <c r="C19" s="76" t="s">
        <v>72</v>
      </c>
      <c r="D19" s="72"/>
      <c r="E19" s="73"/>
      <c r="F19" s="27"/>
      <c r="G19" s="40"/>
      <c r="H19" s="74"/>
    </row>
    <row r="20" spans="1:7" ht="33.75" customHeight="1">
      <c r="A20" s="22"/>
      <c r="B20" s="77" t="s">
        <v>73</v>
      </c>
      <c r="C20" s="78">
        <v>3406.9728</v>
      </c>
      <c r="D20" s="72"/>
      <c r="E20" s="73"/>
      <c r="F20" s="27"/>
      <c r="G20" s="27"/>
    </row>
    <row r="21" spans="1:7" ht="63" customHeight="1">
      <c r="A21" s="22"/>
      <c r="B21" s="77" t="s">
        <v>74</v>
      </c>
      <c r="C21" s="78">
        <v>3406.9728</v>
      </c>
      <c r="D21" s="72"/>
      <c r="E21" s="73"/>
      <c r="F21" s="34"/>
      <c r="G21" s="34"/>
    </row>
    <row r="22" spans="1:9" ht="26.25" customHeight="1">
      <c r="A22" s="64" t="s">
        <v>42</v>
      </c>
      <c r="B22" s="65" t="s">
        <v>75</v>
      </c>
      <c r="C22" s="66">
        <v>3850</v>
      </c>
      <c r="D22" s="79">
        <f>C22+C23+C24</f>
        <v>6600</v>
      </c>
      <c r="E22" s="49">
        <f>D22/175000</f>
        <v>0.0377142857142857</v>
      </c>
      <c r="F22" s="27"/>
      <c r="G22" s="27"/>
      <c r="H22" s="6"/>
      <c r="I22" s="80"/>
    </row>
    <row r="23" spans="1:9" ht="26.25">
      <c r="A23" s="64"/>
      <c r="B23" s="55" t="s">
        <v>38</v>
      </c>
      <c r="C23" s="68">
        <v>1650</v>
      </c>
      <c r="D23" s="79"/>
      <c r="E23" s="49"/>
      <c r="F23" s="27"/>
      <c r="G23" s="27"/>
      <c r="H23" s="6"/>
      <c r="I23" s="80"/>
    </row>
    <row r="24" spans="1:9" ht="26.25">
      <c r="A24" s="64"/>
      <c r="B24" s="56" t="s">
        <v>76</v>
      </c>
      <c r="C24" s="69">
        <v>1100</v>
      </c>
      <c r="D24" s="79"/>
      <c r="E24" s="49"/>
      <c r="F24" s="27"/>
      <c r="G24" s="27"/>
      <c r="H24" s="6"/>
      <c r="I24" s="80"/>
    </row>
    <row r="25" spans="1:9" ht="26.25">
      <c r="A25" s="57" t="s">
        <v>77</v>
      </c>
      <c r="B25" s="81" t="s">
        <v>78</v>
      </c>
      <c r="C25" s="82">
        <v>4620</v>
      </c>
      <c r="D25" s="83">
        <f>C25</f>
        <v>4620</v>
      </c>
      <c r="E25" s="84">
        <f aca="true" t="shared" si="2" ref="E25:E26">D25/175000</f>
        <v>0.0264</v>
      </c>
      <c r="F25" s="27"/>
      <c r="G25" s="27"/>
      <c r="H25" s="85"/>
      <c r="I25" s="6"/>
    </row>
    <row r="26" spans="1:9" ht="13.5" customHeight="1">
      <c r="A26" s="64" t="s">
        <v>79</v>
      </c>
      <c r="B26" s="65" t="s">
        <v>34</v>
      </c>
      <c r="C26" s="86">
        <v>1250</v>
      </c>
      <c r="D26" s="87">
        <v>1135.66</v>
      </c>
      <c r="E26" s="49">
        <f t="shared" si="2"/>
        <v>0.00648948571428571</v>
      </c>
      <c r="F26" s="27" t="s">
        <v>80</v>
      </c>
      <c r="G26" s="27"/>
      <c r="H26" s="85"/>
      <c r="I26" s="6"/>
    </row>
    <row r="27" spans="1:7" ht="13.5">
      <c r="A27" s="64"/>
      <c r="B27" s="56" t="s">
        <v>73</v>
      </c>
      <c r="C27" s="88">
        <v>1135.6576</v>
      </c>
      <c r="D27" s="87"/>
      <c r="E27" s="49"/>
      <c r="F27" s="27"/>
      <c r="G27" s="27"/>
    </row>
    <row r="28" spans="1:7" ht="13.5">
      <c r="A28" s="57" t="s">
        <v>81</v>
      </c>
      <c r="B28" s="81" t="s">
        <v>73</v>
      </c>
      <c r="C28" s="83">
        <v>3406.9728</v>
      </c>
      <c r="D28" s="83">
        <f aca="true" t="shared" si="3" ref="D28:D32">C28</f>
        <v>3406.9728</v>
      </c>
      <c r="E28" s="84">
        <f aca="true" t="shared" si="4" ref="E28:E44">D28/175000</f>
        <v>0.019468416</v>
      </c>
      <c r="F28" s="27"/>
      <c r="G28" s="27"/>
    </row>
    <row r="29" spans="1:7" ht="29.25" customHeight="1">
      <c r="A29" s="64" t="s">
        <v>82</v>
      </c>
      <c r="B29" s="89" t="s">
        <v>36</v>
      </c>
      <c r="C29" s="90">
        <v>5033.028</v>
      </c>
      <c r="D29" s="48">
        <f t="shared" si="3"/>
        <v>5033.028</v>
      </c>
      <c r="E29" s="91">
        <f t="shared" si="4"/>
        <v>0.02876016</v>
      </c>
      <c r="F29" s="27"/>
      <c r="G29" s="27"/>
    </row>
    <row r="30" spans="1:7" ht="29.25" customHeight="1">
      <c r="A30" s="57" t="s">
        <v>83</v>
      </c>
      <c r="B30" s="81" t="s">
        <v>76</v>
      </c>
      <c r="C30" s="83">
        <v>3000</v>
      </c>
      <c r="D30" s="92">
        <f t="shared" si="3"/>
        <v>3000</v>
      </c>
      <c r="E30" s="84">
        <f t="shared" si="4"/>
        <v>0.0171428571428571</v>
      </c>
      <c r="F30" s="27"/>
      <c r="G30" s="27"/>
    </row>
    <row r="31" spans="1:7" ht="29.25" customHeight="1">
      <c r="A31" s="64" t="s">
        <v>84</v>
      </c>
      <c r="B31" s="89" t="s">
        <v>76</v>
      </c>
      <c r="C31" s="93">
        <v>2000</v>
      </c>
      <c r="D31" s="48">
        <f t="shared" si="3"/>
        <v>2000</v>
      </c>
      <c r="E31" s="91">
        <f t="shared" si="4"/>
        <v>0.0114285714285714</v>
      </c>
      <c r="F31" s="27"/>
      <c r="G31" s="27"/>
    </row>
    <row r="32" spans="1:7" ht="41.25" customHeight="1">
      <c r="A32" s="57" t="s">
        <v>85</v>
      </c>
      <c r="B32" s="70" t="s">
        <v>30</v>
      </c>
      <c r="C32" s="94">
        <v>2625</v>
      </c>
      <c r="D32" s="95">
        <f t="shared" si="3"/>
        <v>2625</v>
      </c>
      <c r="E32" s="96">
        <f t="shared" si="4"/>
        <v>0.015</v>
      </c>
      <c r="F32" s="27"/>
      <c r="G32" s="34"/>
    </row>
    <row r="33" spans="1:5" ht="13.5">
      <c r="A33" s="97" t="s">
        <v>86</v>
      </c>
      <c r="B33" s="98"/>
      <c r="C33" s="99"/>
      <c r="D33" s="100">
        <v>2630</v>
      </c>
      <c r="E33" s="101">
        <f t="shared" si="4"/>
        <v>0.0150285714285714</v>
      </c>
    </row>
    <row r="34" spans="1:5" ht="13.5">
      <c r="A34" s="97" t="s">
        <v>87</v>
      </c>
      <c r="B34" s="98"/>
      <c r="C34" s="99"/>
      <c r="D34" s="102">
        <v>9427.82441</v>
      </c>
      <c r="E34" s="101">
        <f t="shared" si="4"/>
        <v>0.0538732823428571</v>
      </c>
    </row>
    <row r="35" spans="1:5" ht="13.5">
      <c r="A35" s="97" t="s">
        <v>88</v>
      </c>
      <c r="B35" s="98"/>
      <c r="C35" s="99"/>
      <c r="D35" s="100">
        <v>499.04</v>
      </c>
      <c r="E35" s="101">
        <f t="shared" si="4"/>
        <v>0.00285165714285714</v>
      </c>
    </row>
    <row r="36" spans="1:5" ht="13.5">
      <c r="A36" s="97" t="s">
        <v>89</v>
      </c>
      <c r="B36" s="98"/>
      <c r="C36" s="99"/>
      <c r="D36" s="100">
        <v>612</v>
      </c>
      <c r="E36" s="101">
        <f t="shared" si="4"/>
        <v>0.00349714285714286</v>
      </c>
    </row>
    <row r="37" spans="1:5" ht="13.5">
      <c r="A37" s="97" t="s">
        <v>90</v>
      </c>
      <c r="B37" s="98"/>
      <c r="C37" s="99"/>
      <c r="D37" s="100">
        <v>252.58</v>
      </c>
      <c r="E37" s="101">
        <f t="shared" si="4"/>
        <v>0.00144331428571429</v>
      </c>
    </row>
    <row r="38" spans="1:5" ht="13.5">
      <c r="A38" s="97" t="s">
        <v>91</v>
      </c>
      <c r="B38" s="98"/>
      <c r="C38" s="99"/>
      <c r="D38" s="100">
        <v>48.5</v>
      </c>
      <c r="E38" s="101">
        <f t="shared" si="4"/>
        <v>0.000277142857142857</v>
      </c>
    </row>
    <row r="39" spans="1:5" ht="13.5">
      <c r="A39" s="97" t="s">
        <v>92</v>
      </c>
      <c r="B39" s="98"/>
      <c r="C39" s="99"/>
      <c r="D39" s="100">
        <v>473</v>
      </c>
      <c r="E39" s="101">
        <f t="shared" si="4"/>
        <v>0.00270285714285714</v>
      </c>
    </row>
    <row r="40" spans="1:5" ht="13.5">
      <c r="A40" s="97" t="s">
        <v>93</v>
      </c>
      <c r="B40" s="98"/>
      <c r="C40" s="99"/>
      <c r="D40" s="100">
        <v>431</v>
      </c>
      <c r="E40" s="101">
        <f t="shared" si="4"/>
        <v>0.00246285714285714</v>
      </c>
    </row>
    <row r="41" spans="1:5" ht="13.5">
      <c r="A41" s="97" t="s">
        <v>94</v>
      </c>
      <c r="B41" s="98"/>
      <c r="C41" s="99"/>
      <c r="D41" s="100">
        <v>646.67</v>
      </c>
      <c r="E41" s="101">
        <f t="shared" si="4"/>
        <v>0.00369525714285714</v>
      </c>
    </row>
    <row r="42" spans="1:5" ht="13.5">
      <c r="A42" s="97" t="s">
        <v>95</v>
      </c>
      <c r="B42" s="98"/>
      <c r="C42" s="99"/>
      <c r="D42" s="100">
        <v>310.86</v>
      </c>
      <c r="E42" s="101">
        <f t="shared" si="4"/>
        <v>0.00177634285714286</v>
      </c>
    </row>
    <row r="43" spans="1:5" ht="13.5">
      <c r="A43" s="64" t="s">
        <v>96</v>
      </c>
      <c r="B43" s="103"/>
      <c r="C43" s="104"/>
      <c r="D43" s="48">
        <v>786.47</v>
      </c>
      <c r="E43" s="91">
        <f t="shared" si="4"/>
        <v>0.00449411428571429</v>
      </c>
    </row>
    <row r="44" spans="1:5" ht="13.5">
      <c r="A44" s="105" t="s">
        <v>97</v>
      </c>
      <c r="B44" s="106"/>
      <c r="C44" s="107"/>
      <c r="D44" s="36">
        <v>476.36</v>
      </c>
      <c r="E44" s="101">
        <f t="shared" si="4"/>
        <v>0.00272205714285714</v>
      </c>
    </row>
    <row r="45" spans="1:5" ht="13.5">
      <c r="A45" s="108" t="s">
        <v>98</v>
      </c>
      <c r="B45" s="109"/>
      <c r="C45" s="110"/>
      <c r="D45" s="111">
        <f>SUM(D2:D44)</f>
        <v>174999.99841</v>
      </c>
      <c r="E45" s="112">
        <f>SUM(E2:E44)</f>
        <v>0.999999990914286</v>
      </c>
    </row>
  </sheetData>
  <sheetProtection selectLockedCells="1" selectUnlockedCells="1"/>
  <mergeCells count="25">
    <mergeCell ref="G1:H1"/>
    <mergeCell ref="G2:H2"/>
    <mergeCell ref="A3:A5"/>
    <mergeCell ref="D3:D5"/>
    <mergeCell ref="E3:E5"/>
    <mergeCell ref="D8:D12"/>
    <mergeCell ref="E8:E12"/>
    <mergeCell ref="A9:A12"/>
    <mergeCell ref="G10:H10"/>
    <mergeCell ref="L10:M10"/>
    <mergeCell ref="A13:A14"/>
    <mergeCell ref="D13:D14"/>
    <mergeCell ref="E13:E14"/>
    <mergeCell ref="A15:A17"/>
    <mergeCell ref="D15:D17"/>
    <mergeCell ref="E15:E17"/>
    <mergeCell ref="A18:A21"/>
    <mergeCell ref="D18:D21"/>
    <mergeCell ref="E18:E21"/>
    <mergeCell ref="A22:A24"/>
    <mergeCell ref="D22:D24"/>
    <mergeCell ref="E22:E24"/>
    <mergeCell ref="A26:A27"/>
    <mergeCell ref="D26:D27"/>
    <mergeCell ref="E26:E2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0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14.57421875" style="0" customWidth="1"/>
    <col min="3" max="3" width="31.7109375" style="0" customWidth="1"/>
    <col min="4" max="4" width="33.8515625" style="0" customWidth="1"/>
    <col min="5" max="5" width="17.140625" style="0" customWidth="1"/>
    <col min="6" max="6" width="30.421875" style="113" customWidth="1"/>
    <col min="7" max="7" width="11.28125" style="114" customWidth="1"/>
    <col min="8" max="8" width="64.00390625" style="0" customWidth="1"/>
    <col min="9" max="64" width="24.57421875" style="0" customWidth="1"/>
    <col min="65" max="16384" width="11.57421875" style="0" customWidth="1"/>
  </cols>
  <sheetData>
    <row r="1" spans="1:8" ht="46.5" customHeight="1">
      <c r="A1" s="12"/>
      <c r="B1" s="12"/>
      <c r="C1" s="115"/>
      <c r="D1" s="115"/>
      <c r="E1" s="115"/>
      <c r="F1" s="115"/>
      <c r="G1" s="116"/>
      <c r="H1" s="117"/>
    </row>
    <row r="2" spans="1:30" ht="27" customHeight="1">
      <c r="A2" s="118" t="s">
        <v>99</v>
      </c>
      <c r="B2" s="118" t="s">
        <v>100</v>
      </c>
      <c r="C2" s="119" t="s">
        <v>101</v>
      </c>
      <c r="D2" s="119" t="s">
        <v>102</v>
      </c>
      <c r="E2" s="119" t="s">
        <v>103</v>
      </c>
      <c r="F2" s="119" t="s">
        <v>104</v>
      </c>
      <c r="G2" s="120" t="s">
        <v>105</v>
      </c>
      <c r="H2" s="119" t="s">
        <v>106</v>
      </c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</row>
    <row r="3" spans="1:8" ht="39">
      <c r="A3" s="11" t="s">
        <v>107</v>
      </c>
      <c r="B3" s="11" t="s">
        <v>108</v>
      </c>
      <c r="C3" s="122" t="s">
        <v>109</v>
      </c>
      <c r="D3" s="122" t="s">
        <v>110</v>
      </c>
      <c r="E3" s="123" t="s">
        <v>111</v>
      </c>
      <c r="F3" s="124" t="s">
        <v>52</v>
      </c>
      <c r="G3" s="125">
        <v>5051.43571428572</v>
      </c>
      <c r="H3" s="4"/>
    </row>
    <row r="4" spans="1:8" ht="64.5">
      <c r="A4" s="11" t="s">
        <v>112</v>
      </c>
      <c r="B4" s="11" t="s">
        <v>108</v>
      </c>
      <c r="C4" s="122" t="s">
        <v>113</v>
      </c>
      <c r="D4" s="122"/>
      <c r="E4" s="123" t="s">
        <v>111</v>
      </c>
      <c r="F4" s="126" t="s">
        <v>114</v>
      </c>
      <c r="G4" s="125">
        <v>5051.43571428572</v>
      </c>
      <c r="H4" s="4"/>
    </row>
    <row r="5" spans="1:8" ht="51.75">
      <c r="A5" s="11" t="s">
        <v>30</v>
      </c>
      <c r="B5" s="11" t="s">
        <v>115</v>
      </c>
      <c r="C5" s="122" t="s">
        <v>116</v>
      </c>
      <c r="D5" s="122" t="s">
        <v>117</v>
      </c>
      <c r="E5" s="123" t="s">
        <v>111</v>
      </c>
      <c r="F5" s="122" t="s">
        <v>118</v>
      </c>
      <c r="G5" s="125">
        <v>15829.0505142857</v>
      </c>
      <c r="H5" s="4"/>
    </row>
    <row r="6" spans="1:8" ht="120">
      <c r="A6" s="11" t="s">
        <v>119</v>
      </c>
      <c r="B6" s="11" t="s">
        <v>115</v>
      </c>
      <c r="C6" s="5" t="s">
        <v>120</v>
      </c>
      <c r="D6" s="122" t="s">
        <v>121</v>
      </c>
      <c r="E6" s="123" t="s">
        <v>111</v>
      </c>
      <c r="F6" s="122" t="s">
        <v>122</v>
      </c>
      <c r="G6" s="125">
        <v>5977.43571428572</v>
      </c>
      <c r="H6" s="127"/>
    </row>
    <row r="7" spans="1:8" ht="99.75">
      <c r="A7" s="11" t="s">
        <v>32</v>
      </c>
      <c r="B7" s="11" t="s">
        <v>108</v>
      </c>
      <c r="C7" s="122"/>
      <c r="D7" s="122" t="s">
        <v>123</v>
      </c>
      <c r="E7" s="123" t="s">
        <v>111</v>
      </c>
      <c r="F7" s="128" t="s">
        <v>52</v>
      </c>
      <c r="G7" s="125">
        <v>5051.43571428572</v>
      </c>
      <c r="H7" s="4"/>
    </row>
    <row r="8" spans="1:8" ht="77.25">
      <c r="A8" s="11" t="s">
        <v>124</v>
      </c>
      <c r="B8" s="11" t="s">
        <v>125</v>
      </c>
      <c r="C8" s="122" t="s">
        <v>126</v>
      </c>
      <c r="D8" s="122" t="s">
        <v>127</v>
      </c>
      <c r="E8" s="123" t="s">
        <v>111</v>
      </c>
      <c r="F8" s="128" t="s">
        <v>52</v>
      </c>
      <c r="G8" s="125">
        <v>5051.43571428572</v>
      </c>
      <c r="H8" s="4"/>
    </row>
    <row r="9" spans="1:8" ht="64.5">
      <c r="A9" s="11" t="s">
        <v>128</v>
      </c>
      <c r="B9" s="11" t="s">
        <v>108</v>
      </c>
      <c r="C9" s="122"/>
      <c r="D9" s="122" t="s">
        <v>129</v>
      </c>
      <c r="E9" s="123" t="s">
        <v>111</v>
      </c>
      <c r="F9" s="128" t="s">
        <v>130</v>
      </c>
      <c r="G9" s="125">
        <v>5051.43571428572</v>
      </c>
      <c r="H9" s="4"/>
    </row>
    <row r="10" spans="1:8" ht="46.5" customHeight="1">
      <c r="A10" s="129" t="s">
        <v>131</v>
      </c>
      <c r="B10" s="130" t="s">
        <v>132</v>
      </c>
      <c r="C10" s="129" t="s">
        <v>133</v>
      </c>
      <c r="D10" s="122"/>
      <c r="E10" s="123" t="s">
        <v>111</v>
      </c>
      <c r="F10" s="128" t="s">
        <v>52</v>
      </c>
      <c r="G10" s="125">
        <v>5051.43571428572</v>
      </c>
      <c r="H10" s="4"/>
    </row>
    <row r="11" spans="1:8" ht="58.5" customHeight="1">
      <c r="A11" s="131" t="s">
        <v>134</v>
      </c>
      <c r="B11" s="131"/>
      <c r="C11" s="132"/>
      <c r="D11" s="132"/>
      <c r="E11" s="132"/>
      <c r="F11" s="132"/>
      <c r="G11" s="133"/>
      <c r="H11" s="134"/>
    </row>
    <row r="12" spans="1:8" ht="39">
      <c r="A12" s="11" t="s">
        <v>34</v>
      </c>
      <c r="B12" s="11" t="s">
        <v>135</v>
      </c>
      <c r="C12" s="122" t="s">
        <v>136</v>
      </c>
      <c r="D12" s="122"/>
      <c r="E12" s="123" t="s">
        <v>111</v>
      </c>
      <c r="F12" s="4" t="s">
        <v>137</v>
      </c>
      <c r="G12" s="135">
        <v>3499.5</v>
      </c>
      <c r="H12" s="4"/>
    </row>
    <row r="13" spans="1:8" ht="26.25">
      <c r="A13" s="11" t="s">
        <v>73</v>
      </c>
      <c r="B13" s="11" t="s">
        <v>138</v>
      </c>
      <c r="C13" s="122" t="s">
        <v>139</v>
      </c>
      <c r="D13" s="122" t="s">
        <v>140</v>
      </c>
      <c r="E13" s="136" t="s">
        <v>138</v>
      </c>
      <c r="F13" s="128" t="s">
        <v>141</v>
      </c>
      <c r="G13" s="125">
        <v>7949.6032</v>
      </c>
      <c r="H13" s="4"/>
    </row>
    <row r="14" spans="1:8" ht="51.75">
      <c r="A14" s="11" t="s">
        <v>68</v>
      </c>
      <c r="B14" s="11" t="s">
        <v>142</v>
      </c>
      <c r="C14" s="122"/>
      <c r="D14" s="122" t="s">
        <v>143</v>
      </c>
      <c r="E14" s="137" t="s">
        <v>144</v>
      </c>
      <c r="F14" s="128"/>
      <c r="G14" s="138">
        <v>3336.333</v>
      </c>
      <c r="H14" s="4"/>
    </row>
    <row r="15" spans="1:8" ht="39">
      <c r="A15" s="11" t="s">
        <v>69</v>
      </c>
      <c r="B15" s="11" t="s">
        <v>142</v>
      </c>
      <c r="C15" s="122" t="s">
        <v>145</v>
      </c>
      <c r="D15" s="122" t="s">
        <v>146</v>
      </c>
      <c r="E15" s="137" t="s">
        <v>147</v>
      </c>
      <c r="F15" s="128" t="s">
        <v>148</v>
      </c>
      <c r="G15" s="139">
        <v>6800</v>
      </c>
      <c r="H15" s="4"/>
    </row>
    <row r="16" spans="1:8" ht="64.5">
      <c r="A16" s="11" t="s">
        <v>149</v>
      </c>
      <c r="B16" s="11"/>
      <c r="C16" s="140"/>
      <c r="D16" s="122"/>
      <c r="E16" s="141"/>
      <c r="F16" s="128"/>
      <c r="G16" s="142"/>
      <c r="H16" s="4"/>
    </row>
    <row r="17" spans="1:30" ht="17.25">
      <c r="A17" s="143" t="s">
        <v>150</v>
      </c>
      <c r="B17" s="143"/>
      <c r="C17" s="144"/>
      <c r="D17" s="144"/>
      <c r="E17" s="144"/>
      <c r="F17" s="144"/>
      <c r="G17" s="145"/>
      <c r="H17" s="146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</row>
    <row r="18" spans="1:8" ht="51.75">
      <c r="A18" s="11" t="s">
        <v>75</v>
      </c>
      <c r="B18" s="11" t="s">
        <v>132</v>
      </c>
      <c r="C18" s="122" t="s">
        <v>151</v>
      </c>
      <c r="D18" s="122" t="s">
        <v>152</v>
      </c>
      <c r="E18" s="147" t="s">
        <v>42</v>
      </c>
      <c r="F18" s="122"/>
      <c r="G18" s="148">
        <v>3850</v>
      </c>
      <c r="H18" s="4"/>
    </row>
    <row r="19" spans="1:8" ht="77.25">
      <c r="A19" s="11" t="s">
        <v>74</v>
      </c>
      <c r="B19" s="11" t="s">
        <v>39</v>
      </c>
      <c r="C19" s="122" t="s">
        <v>153</v>
      </c>
      <c r="D19" s="122" t="s">
        <v>154</v>
      </c>
      <c r="E19" s="136" t="s">
        <v>155</v>
      </c>
      <c r="F19" s="128" t="s">
        <v>156</v>
      </c>
      <c r="G19" s="149">
        <v>3406.9728</v>
      </c>
      <c r="H19" s="4"/>
    </row>
    <row r="20" spans="1:8" ht="64.5">
      <c r="A20" s="11" t="s">
        <v>157</v>
      </c>
      <c r="B20" s="11" t="s">
        <v>108</v>
      </c>
      <c r="C20" s="122"/>
      <c r="D20" s="4" t="s">
        <v>158</v>
      </c>
      <c r="E20" s="123" t="s">
        <v>111</v>
      </c>
      <c r="F20" s="150"/>
      <c r="G20" s="125">
        <v>5051.43571428572</v>
      </c>
      <c r="H20" s="151"/>
    </row>
    <row r="21" spans="1:8" ht="51.75">
      <c r="A21" s="11" t="s">
        <v>36</v>
      </c>
      <c r="B21" s="11" t="s">
        <v>132</v>
      </c>
      <c r="C21" s="122" t="s">
        <v>159</v>
      </c>
      <c r="D21" s="122"/>
      <c r="E21" s="152" t="s">
        <v>160</v>
      </c>
      <c r="F21" s="128" t="s">
        <v>161</v>
      </c>
      <c r="G21" s="153">
        <v>5033.028</v>
      </c>
      <c r="H21" s="4"/>
    </row>
    <row r="22" spans="1:8" ht="64.5">
      <c r="A22" s="11" t="s">
        <v>38</v>
      </c>
      <c r="B22" s="11" t="s">
        <v>132</v>
      </c>
      <c r="C22" s="122" t="s">
        <v>162</v>
      </c>
      <c r="D22" s="122"/>
      <c r="E22" s="137" t="s">
        <v>163</v>
      </c>
      <c r="F22" s="128" t="s">
        <v>164</v>
      </c>
      <c r="G22" s="154">
        <v>3300</v>
      </c>
      <c r="H22" s="127"/>
    </row>
    <row r="23" spans="1:8" ht="51.75">
      <c r="A23" s="11" t="s">
        <v>40</v>
      </c>
      <c r="B23" s="11" t="s">
        <v>115</v>
      </c>
      <c r="C23" s="140" t="s">
        <v>165</v>
      </c>
      <c r="D23" s="140"/>
      <c r="E23" s="123" t="s">
        <v>166</v>
      </c>
      <c r="F23" s="126" t="s">
        <v>167</v>
      </c>
      <c r="G23" s="154">
        <v>6906.4728</v>
      </c>
      <c r="H23" s="3"/>
    </row>
    <row r="24" spans="1:9" ht="51.75">
      <c r="A24" s="11" t="s">
        <v>168</v>
      </c>
      <c r="B24" s="11" t="s">
        <v>108</v>
      </c>
      <c r="C24" s="122"/>
      <c r="D24" s="122" t="s">
        <v>169</v>
      </c>
      <c r="E24" s="155" t="s">
        <v>170</v>
      </c>
      <c r="F24" s="156" t="s">
        <v>171</v>
      </c>
      <c r="G24" s="148">
        <v>1650</v>
      </c>
      <c r="H24" s="4"/>
      <c r="I24" s="157"/>
    </row>
    <row r="25" spans="1:30" ht="108.75" customHeight="1">
      <c r="A25" s="11" t="s">
        <v>65</v>
      </c>
      <c r="B25" s="11" t="s">
        <v>132</v>
      </c>
      <c r="C25" s="140" t="s">
        <v>172</v>
      </c>
      <c r="D25" s="140" t="s">
        <v>173</v>
      </c>
      <c r="E25" s="158" t="s">
        <v>44</v>
      </c>
      <c r="F25" s="159"/>
      <c r="G25" s="148">
        <v>6157.646</v>
      </c>
      <c r="H25" s="127" t="s">
        <v>174</v>
      </c>
      <c r="I25" s="160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1:8" ht="66" customHeight="1">
      <c r="A26" s="11" t="s">
        <v>76</v>
      </c>
      <c r="B26" s="11"/>
      <c r="C26" s="162"/>
      <c r="D26" s="162"/>
      <c r="E26" s="163" t="s">
        <v>175</v>
      </c>
      <c r="F26" s="164"/>
      <c r="G26" s="148">
        <v>6100</v>
      </c>
      <c r="H26" s="165"/>
    </row>
    <row r="27" spans="1:8" ht="39">
      <c r="A27" s="166" t="s">
        <v>176</v>
      </c>
      <c r="B27" s="166"/>
      <c r="C27" s="167"/>
      <c r="D27" s="167"/>
      <c r="E27" s="167"/>
      <c r="F27" s="167"/>
      <c r="G27" s="168"/>
      <c r="H27" s="169"/>
    </row>
    <row r="28" spans="1:8" ht="90.75" customHeight="1">
      <c r="A28" s="11" t="s">
        <v>177</v>
      </c>
      <c r="B28" s="11" t="s">
        <v>108</v>
      </c>
      <c r="C28" s="122" t="s">
        <v>178</v>
      </c>
      <c r="D28" s="122"/>
      <c r="E28" s="123" t="s">
        <v>111</v>
      </c>
      <c r="F28" s="128" t="s">
        <v>179</v>
      </c>
      <c r="G28" s="125">
        <v>5051.43571428572</v>
      </c>
      <c r="H28" s="4"/>
    </row>
    <row r="29" spans="1:8" ht="51.75" customHeight="1">
      <c r="A29" s="11" t="s">
        <v>180</v>
      </c>
      <c r="B29" s="11" t="s">
        <v>108</v>
      </c>
      <c r="C29" s="122"/>
      <c r="D29" s="122"/>
      <c r="E29" s="123" t="s">
        <v>111</v>
      </c>
      <c r="F29" s="128"/>
      <c r="G29" s="125">
        <v>5051.43571428572</v>
      </c>
      <c r="H29" s="4"/>
    </row>
    <row r="30" spans="1:8" ht="39">
      <c r="A30" s="11" t="s">
        <v>181</v>
      </c>
      <c r="B30" s="11" t="s">
        <v>108</v>
      </c>
      <c r="C30" s="122"/>
      <c r="D30" s="122"/>
      <c r="E30" s="123" t="s">
        <v>111</v>
      </c>
      <c r="F30" s="128"/>
      <c r="G30" s="125">
        <v>5051.43571428572</v>
      </c>
      <c r="H30" s="4"/>
    </row>
    <row r="31" spans="1:8" ht="77.25">
      <c r="A31" s="11" t="s">
        <v>66</v>
      </c>
      <c r="B31" s="11" t="s">
        <v>132</v>
      </c>
      <c r="C31" s="170" t="s">
        <v>182</v>
      </c>
      <c r="D31" s="171" t="s">
        <v>183</v>
      </c>
      <c r="E31" s="172" t="s">
        <v>44</v>
      </c>
      <c r="F31" s="173"/>
      <c r="G31" s="174">
        <v>5581.675</v>
      </c>
      <c r="H31" s="175"/>
    </row>
    <row r="32" spans="1:8" ht="64.5">
      <c r="A32" s="11" t="s">
        <v>78</v>
      </c>
      <c r="B32" s="11" t="s">
        <v>142</v>
      </c>
      <c r="C32" s="140" t="s">
        <v>184</v>
      </c>
      <c r="D32" s="140" t="s">
        <v>185</v>
      </c>
      <c r="E32" s="176" t="s">
        <v>186</v>
      </c>
      <c r="F32" s="126"/>
      <c r="G32" s="177">
        <v>4620</v>
      </c>
      <c r="H32" s="178"/>
    </row>
    <row r="33" spans="1:8" ht="26.25">
      <c r="A33" s="179" t="s">
        <v>187</v>
      </c>
      <c r="B33" s="179" t="s">
        <v>108</v>
      </c>
      <c r="C33" s="180"/>
      <c r="D33" s="180"/>
      <c r="E33" s="123" t="s">
        <v>111</v>
      </c>
      <c r="F33" s="128"/>
      <c r="G33" s="125">
        <v>5051.43571428572</v>
      </c>
      <c r="H33" s="4"/>
    </row>
    <row r="34" spans="1:8" ht="39">
      <c r="A34" s="11" t="s">
        <v>188</v>
      </c>
      <c r="B34" s="11" t="s">
        <v>108</v>
      </c>
      <c r="C34" s="122"/>
      <c r="D34" s="122"/>
      <c r="E34" s="123" t="s">
        <v>111</v>
      </c>
      <c r="F34" s="128"/>
      <c r="G34" s="125">
        <v>5051.43571428572</v>
      </c>
      <c r="H34" s="4"/>
    </row>
    <row r="35" spans="1:8" ht="14.25" customHeight="1">
      <c r="A35" s="11" t="s">
        <v>189</v>
      </c>
      <c r="B35" s="11" t="s">
        <v>115</v>
      </c>
      <c r="C35" s="122"/>
      <c r="D35" s="122"/>
      <c r="E35" s="123" t="s">
        <v>111</v>
      </c>
      <c r="F35" s="128"/>
      <c r="G35" s="125">
        <v>1575</v>
      </c>
      <c r="H35" s="4"/>
    </row>
    <row r="36" ht="12.75">
      <c r="G36" s="181"/>
    </row>
    <row r="37" spans="1:8" ht="13.5">
      <c r="A37" s="6" t="s">
        <v>190</v>
      </c>
      <c r="B37" s="6"/>
      <c r="C37" s="178" t="s">
        <v>191</v>
      </c>
      <c r="D37" s="170"/>
      <c r="E37" s="182"/>
      <c r="F37" s="183"/>
      <c r="G37" s="184">
        <v>2630</v>
      </c>
      <c r="H37" s="178"/>
    </row>
    <row r="38" spans="3:8" ht="13.5">
      <c r="C38" s="178" t="s">
        <v>39</v>
      </c>
      <c r="D38" s="170"/>
      <c r="E38" s="182"/>
      <c r="F38" s="183"/>
      <c r="G38" s="184">
        <v>4680</v>
      </c>
      <c r="H38" s="178"/>
    </row>
    <row r="39" spans="3:8" ht="13.5">
      <c r="C39" s="178" t="s">
        <v>192</v>
      </c>
      <c r="D39" s="170"/>
      <c r="E39" s="182"/>
      <c r="F39" s="183"/>
      <c r="G39" s="184">
        <v>612</v>
      </c>
      <c r="H39" s="178"/>
    </row>
    <row r="40" spans="3:8" ht="13.5">
      <c r="C40" s="178" t="s">
        <v>90</v>
      </c>
      <c r="D40" s="170"/>
      <c r="E40" s="182"/>
      <c r="F40" s="183"/>
      <c r="G40" s="184">
        <v>252.58</v>
      </c>
      <c r="H40" s="178"/>
    </row>
    <row r="41" spans="3:8" ht="13.5">
      <c r="C41" s="178" t="s">
        <v>91</v>
      </c>
      <c r="D41" s="170"/>
      <c r="E41" s="182"/>
      <c r="F41" s="183"/>
      <c r="G41" s="184">
        <v>48.5</v>
      </c>
      <c r="H41" s="178"/>
    </row>
    <row r="42" spans="3:8" ht="13.5">
      <c r="C42" s="178" t="s">
        <v>193</v>
      </c>
      <c r="D42" s="170"/>
      <c r="E42" s="182"/>
      <c r="F42" s="183"/>
      <c r="G42" s="184">
        <v>473</v>
      </c>
      <c r="H42" s="178"/>
    </row>
    <row r="43" spans="3:8" ht="13.5">
      <c r="C43" s="178" t="s">
        <v>93</v>
      </c>
      <c r="D43" s="170"/>
      <c r="E43" s="182"/>
      <c r="F43" s="183"/>
      <c r="G43" s="184">
        <v>431</v>
      </c>
      <c r="H43" s="178"/>
    </row>
    <row r="44" spans="3:8" ht="13.5">
      <c r="C44" s="178" t="s">
        <v>94</v>
      </c>
      <c r="D44" s="170"/>
      <c r="E44" s="182"/>
      <c r="F44" s="183"/>
      <c r="G44" s="184">
        <v>646.66666</v>
      </c>
      <c r="H44" s="178"/>
    </row>
    <row r="45" spans="3:8" ht="13.5">
      <c r="C45" s="178" t="s">
        <v>95</v>
      </c>
      <c r="D45" s="170"/>
      <c r="E45" s="182"/>
      <c r="F45" s="183"/>
      <c r="G45" s="184">
        <v>310.86</v>
      </c>
      <c r="H45" s="178"/>
    </row>
    <row r="46" spans="3:8" ht="13.5">
      <c r="C46" s="178" t="s">
        <v>194</v>
      </c>
      <c r="D46" s="170"/>
      <c r="E46" s="182"/>
      <c r="F46" s="183"/>
      <c r="G46" s="184">
        <v>780</v>
      </c>
      <c r="H46" s="178"/>
    </row>
    <row r="47" spans="3:8" ht="13.5">
      <c r="C47" s="178" t="s">
        <v>195</v>
      </c>
      <c r="D47" s="170"/>
      <c r="E47" s="182"/>
      <c r="F47" s="183"/>
      <c r="G47" s="184">
        <v>695.75</v>
      </c>
      <c r="H47" s="178"/>
    </row>
    <row r="48" spans="3:8" ht="13.5">
      <c r="C48" s="178" t="s">
        <v>196</v>
      </c>
      <c r="D48" s="170"/>
      <c r="E48" s="182"/>
      <c r="F48" s="183"/>
      <c r="G48" s="184">
        <v>60</v>
      </c>
      <c r="H48" s="178"/>
    </row>
    <row r="49" spans="3:10" ht="13.5">
      <c r="C49" s="178" t="s">
        <v>197</v>
      </c>
      <c r="D49" s="170"/>
      <c r="E49" s="182"/>
      <c r="F49" s="183"/>
      <c r="G49" s="184">
        <v>786.473333</v>
      </c>
      <c r="H49" s="178"/>
      <c r="I49" s="114"/>
      <c r="J49" s="114"/>
    </row>
    <row r="50" spans="3:8" ht="13.5">
      <c r="C50" s="178" t="s">
        <v>198</v>
      </c>
      <c r="D50" s="170"/>
      <c r="E50" s="182"/>
      <c r="F50" s="183"/>
      <c r="G50" s="184">
        <v>499.04</v>
      </c>
      <c r="H50" s="178"/>
    </row>
    <row r="51" spans="3:8" ht="13.5">
      <c r="C51" s="178" t="s">
        <v>97</v>
      </c>
      <c r="D51" s="170"/>
      <c r="E51" s="182"/>
      <c r="F51" s="183"/>
      <c r="G51" s="184">
        <v>476.36</v>
      </c>
      <c r="H51" s="178"/>
    </row>
    <row r="52" spans="1:8" ht="13.5">
      <c r="A52" s="6"/>
      <c r="B52" s="6"/>
      <c r="C52" s="178" t="s">
        <v>87</v>
      </c>
      <c r="D52" s="170"/>
      <c r="E52" s="182"/>
      <c r="F52" s="183"/>
      <c r="G52" s="185">
        <v>9427.82441</v>
      </c>
      <c r="H52" s="40" t="s">
        <v>199</v>
      </c>
    </row>
    <row r="53" spans="1:8" ht="26.25">
      <c r="A53" s="186"/>
      <c r="B53" s="186"/>
      <c r="C53" s="170"/>
      <c r="D53" s="170"/>
      <c r="E53" s="182"/>
      <c r="F53" s="183"/>
      <c r="G53" s="187">
        <f>SUM(G3:G52)</f>
        <v>175000.000003</v>
      </c>
      <c r="H53" s="178"/>
    </row>
    <row r="54" spans="1:8" ht="13.5">
      <c r="A54" s="186"/>
      <c r="B54" s="186"/>
      <c r="C54" s="170"/>
      <c r="D54" s="170"/>
      <c r="E54" s="182"/>
      <c r="F54" s="183"/>
      <c r="H54" s="188"/>
    </row>
    <row r="55" spans="1:8" ht="13.5">
      <c r="A55" s="186"/>
      <c r="B55" s="186"/>
      <c r="C55" s="170"/>
      <c r="D55" s="170"/>
      <c r="E55" s="182"/>
      <c r="F55" s="183"/>
      <c r="G55" s="189"/>
      <c r="H55" s="178"/>
    </row>
    <row r="56" spans="1:8" ht="13.5">
      <c r="A56" s="190"/>
      <c r="B56" s="190"/>
      <c r="C56" s="190"/>
      <c r="D56" s="190"/>
      <c r="E56" s="190"/>
      <c r="F56" s="190"/>
      <c r="G56" s="190"/>
      <c r="H56" s="178"/>
    </row>
    <row r="57" spans="1:8" ht="13.5">
      <c r="A57" s="191"/>
      <c r="B57" s="191"/>
      <c r="C57" s="192"/>
      <c r="D57" s="192"/>
      <c r="E57" s="192"/>
      <c r="F57" s="192"/>
      <c r="G57" s="193"/>
      <c r="H57" s="178"/>
    </row>
    <row r="58" spans="1:8" ht="13.5">
      <c r="A58" s="194"/>
      <c r="B58" s="194"/>
      <c r="C58" s="195"/>
      <c r="D58" s="195"/>
      <c r="E58" s="196"/>
      <c r="F58" s="197"/>
      <c r="G58" s="198"/>
      <c r="H58" s="178"/>
    </row>
    <row r="59" spans="1:8" ht="13.5">
      <c r="A59" s="194"/>
      <c r="B59" s="194"/>
      <c r="C59" s="195"/>
      <c r="D59" s="195"/>
      <c r="E59" s="196"/>
      <c r="F59" s="197"/>
      <c r="G59" s="198"/>
      <c r="H59" s="178"/>
    </row>
    <row r="60" spans="1:8" ht="13.5">
      <c r="A60" s="199"/>
      <c r="B60" s="199"/>
      <c r="C60" s="200"/>
      <c r="D60" s="200"/>
      <c r="E60" s="200"/>
      <c r="F60" s="201"/>
      <c r="G60" s="202"/>
      <c r="H60" s="178"/>
    </row>
    <row r="61" spans="1:8" ht="13.5">
      <c r="A61" s="186"/>
      <c r="B61" s="186"/>
      <c r="C61" s="170"/>
      <c r="D61" s="203"/>
      <c r="E61" s="182"/>
      <c r="F61" s="183"/>
      <c r="G61" s="189"/>
      <c r="H61" s="178"/>
    </row>
    <row r="62" spans="1:8" ht="13.5">
      <c r="A62" s="186"/>
      <c r="B62" s="186"/>
      <c r="C62" s="170"/>
      <c r="D62" s="203"/>
      <c r="E62" s="182"/>
      <c r="F62" s="183"/>
      <c r="G62" s="189"/>
      <c r="H62" s="178"/>
    </row>
    <row r="63" spans="1:8" ht="13.5">
      <c r="A63" s="186"/>
      <c r="B63" s="186"/>
      <c r="C63" s="204"/>
      <c r="D63" s="203"/>
      <c r="E63" s="6"/>
      <c r="F63" s="183"/>
      <c r="G63" s="189"/>
      <c r="H63" s="178"/>
    </row>
    <row r="64" spans="1:8" ht="13.5">
      <c r="A64" s="6"/>
      <c r="B64" s="6"/>
      <c r="C64" s="178"/>
      <c r="D64" s="170"/>
      <c r="E64" s="182"/>
      <c r="F64" s="183"/>
      <c r="G64" s="205"/>
      <c r="H64" s="178"/>
    </row>
    <row r="65" spans="3:7" ht="13.5">
      <c r="C65" s="178"/>
      <c r="D65" s="170"/>
      <c r="E65" s="182"/>
      <c r="F65" s="183"/>
      <c r="G65" s="205"/>
    </row>
    <row r="66" spans="3:7" ht="13.5">
      <c r="C66" s="178"/>
      <c r="D66" s="170"/>
      <c r="E66" s="182"/>
      <c r="F66" s="183"/>
      <c r="G66" s="205"/>
    </row>
    <row r="67" spans="3:7" ht="13.5">
      <c r="C67" s="178"/>
      <c r="D67" s="170"/>
      <c r="E67" s="182"/>
      <c r="F67" s="183"/>
      <c r="G67" s="205"/>
    </row>
    <row r="68" spans="3:7" ht="13.5">
      <c r="C68" s="178"/>
      <c r="D68" s="170"/>
      <c r="E68" s="182"/>
      <c r="F68" s="183"/>
      <c r="G68" s="205"/>
    </row>
    <row r="69" spans="3:7" ht="13.5">
      <c r="C69" s="178"/>
      <c r="D69" s="170"/>
      <c r="E69" s="182"/>
      <c r="F69" s="183"/>
      <c r="G69" s="205"/>
    </row>
    <row r="70" spans="1:8" ht="13.5">
      <c r="A70" s="6"/>
      <c r="B70" s="6"/>
      <c r="C70" s="178"/>
      <c r="D70" s="170"/>
      <c r="E70" s="182"/>
      <c r="F70" s="183"/>
      <c r="G70" s="205"/>
      <c r="H70" s="178"/>
    </row>
    <row r="71" spans="1:8" ht="13.5">
      <c r="A71" s="186"/>
      <c r="B71" s="186"/>
      <c r="C71" s="170"/>
      <c r="D71" s="170"/>
      <c r="E71" s="182"/>
      <c r="F71" s="183"/>
      <c r="G71" s="189"/>
      <c r="H71" s="178"/>
    </row>
    <row r="72" spans="1:8" ht="13.5">
      <c r="A72" s="186"/>
      <c r="B72" s="186"/>
      <c r="C72" s="170"/>
      <c r="D72" s="170"/>
      <c r="E72" s="182"/>
      <c r="F72" s="183"/>
      <c r="H72" s="178"/>
    </row>
    <row r="73" spans="1:8" ht="13.5">
      <c r="A73" s="186"/>
      <c r="B73" s="186"/>
      <c r="C73" s="170"/>
      <c r="D73" s="170"/>
      <c r="E73" s="182"/>
      <c r="F73" s="183"/>
      <c r="G73" s="189"/>
      <c r="H73" s="178"/>
    </row>
    <row r="74" spans="1:8" ht="13.5">
      <c r="A74" s="190"/>
      <c r="B74" s="190"/>
      <c r="C74" s="190"/>
      <c r="D74" s="190"/>
      <c r="E74" s="190"/>
      <c r="F74" s="190"/>
      <c r="G74" s="190"/>
      <c r="H74" s="178"/>
    </row>
    <row r="75" spans="1:8" ht="13.5">
      <c r="A75" s="191"/>
      <c r="B75" s="191"/>
      <c r="C75" s="192"/>
      <c r="D75" s="192"/>
      <c r="E75" s="192"/>
      <c r="F75" s="192"/>
      <c r="G75" s="193"/>
      <c r="H75" s="178"/>
    </row>
    <row r="76" spans="1:8" ht="13.5">
      <c r="A76" s="194"/>
      <c r="B76" s="194"/>
      <c r="C76" s="195"/>
      <c r="D76" s="195"/>
      <c r="E76" s="196"/>
      <c r="F76" s="197"/>
      <c r="G76" s="198"/>
      <c r="H76" s="178"/>
    </row>
    <row r="77" spans="1:8" ht="13.5">
      <c r="A77" s="194"/>
      <c r="B77" s="194"/>
      <c r="C77" s="196"/>
      <c r="D77" s="195"/>
      <c r="E77" s="196"/>
      <c r="F77" s="197"/>
      <c r="G77" s="198"/>
      <c r="H77" s="178"/>
    </row>
    <row r="78" spans="1:8" ht="13.5">
      <c r="A78" s="199"/>
      <c r="B78" s="199"/>
      <c r="C78" s="200"/>
      <c r="D78" s="200"/>
      <c r="E78" s="200"/>
      <c r="F78" s="201"/>
      <c r="G78" s="202"/>
      <c r="H78" s="178"/>
    </row>
    <row r="79" spans="1:8" ht="13.5">
      <c r="A79" s="186"/>
      <c r="B79" s="186"/>
      <c r="C79" s="170"/>
      <c r="D79" s="203"/>
      <c r="E79" s="182"/>
      <c r="F79" s="183"/>
      <c r="G79" s="189"/>
      <c r="H79" s="178"/>
    </row>
    <row r="80" spans="1:8" ht="13.5">
      <c r="A80" s="186"/>
      <c r="B80" s="186"/>
      <c r="C80" s="170"/>
      <c r="D80" s="203"/>
      <c r="E80" s="182"/>
      <c r="F80" s="183"/>
      <c r="G80" s="189"/>
      <c r="H80" s="178"/>
    </row>
    <row r="81" spans="1:8" ht="13.5">
      <c r="A81" s="186"/>
      <c r="B81" s="186"/>
      <c r="C81" s="204"/>
      <c r="D81" s="203"/>
      <c r="E81" s="6"/>
      <c r="F81" s="183"/>
      <c r="G81" s="189"/>
      <c r="H81" s="178"/>
    </row>
    <row r="82" spans="3:8" ht="13.5">
      <c r="C82" s="204"/>
      <c r="D82" s="203"/>
      <c r="E82" s="182"/>
      <c r="F82" s="183"/>
      <c r="G82" s="189"/>
      <c r="H82" s="206">
        <v>64.526</v>
      </c>
    </row>
    <row r="83" spans="1:8" ht="13.5">
      <c r="A83" s="186"/>
      <c r="B83" s="186"/>
      <c r="C83" s="204"/>
      <c r="D83" s="203"/>
      <c r="E83" s="182"/>
      <c r="F83" s="183"/>
      <c r="G83" s="189"/>
      <c r="H83" s="206">
        <v>129.052</v>
      </c>
    </row>
    <row r="84" spans="1:8" ht="13.5">
      <c r="A84" s="186"/>
      <c r="B84" s="186"/>
      <c r="C84" s="204"/>
      <c r="D84" s="203"/>
      <c r="E84" s="182"/>
      <c r="F84" s="183"/>
      <c r="G84" s="189"/>
      <c r="H84" s="206">
        <v>193.578</v>
      </c>
    </row>
    <row r="85" spans="1:8" ht="13.5">
      <c r="A85" s="186"/>
      <c r="B85" s="186"/>
      <c r="C85" s="204"/>
      <c r="D85" s="203"/>
      <c r="E85" s="182"/>
      <c r="F85" s="183"/>
      <c r="G85" s="189"/>
      <c r="H85" s="206">
        <v>258.104</v>
      </c>
    </row>
    <row r="86" spans="1:8" ht="13.5">
      <c r="A86" s="186"/>
      <c r="B86" s="186"/>
      <c r="C86" s="204"/>
      <c r="D86" s="203"/>
      <c r="E86" s="182"/>
      <c r="F86" s="183"/>
      <c r="G86" s="207"/>
      <c r="H86" s="208">
        <v>322.63</v>
      </c>
    </row>
    <row r="87" spans="1:8" ht="13.5">
      <c r="A87" s="186"/>
      <c r="B87" s="186"/>
      <c r="C87" s="204"/>
      <c r="D87" s="203"/>
      <c r="E87" s="182"/>
      <c r="F87" s="183"/>
      <c r="G87" s="189"/>
      <c r="H87" s="206">
        <v>387.156</v>
      </c>
    </row>
    <row r="88" spans="1:8" ht="13.5">
      <c r="A88" s="186"/>
      <c r="B88" s="186"/>
      <c r="C88" s="170"/>
      <c r="D88" s="170"/>
      <c r="E88" s="182"/>
      <c r="F88" s="183"/>
      <c r="G88" s="189"/>
      <c r="H88" s="206">
        <v>451.682</v>
      </c>
    </row>
    <row r="89" spans="1:8" ht="13.5">
      <c r="A89" s="186"/>
      <c r="B89" s="186"/>
      <c r="C89" s="170"/>
      <c r="D89" s="170"/>
      <c r="E89" s="182"/>
      <c r="F89" s="183"/>
      <c r="G89" s="189"/>
      <c r="H89" s="206">
        <v>516.208</v>
      </c>
    </row>
    <row r="90" spans="1:8" ht="13.5">
      <c r="A90" s="186"/>
      <c r="B90" s="186"/>
      <c r="C90" s="170"/>
      <c r="D90" s="170"/>
      <c r="E90" s="182"/>
      <c r="F90" s="183"/>
      <c r="G90" s="189"/>
      <c r="H90" s="206">
        <v>580.734</v>
      </c>
    </row>
  </sheetData>
  <sheetProtection selectLockedCells="1" selectUnlockedCells="1"/>
  <autoFilter ref="E1:E70"/>
  <mergeCells count="2">
    <mergeCell ref="A56:G56"/>
    <mergeCell ref="A74:G74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coopolis01</dc:creator>
  <cp:keywords/>
  <dc:description/>
  <cp:lastModifiedBy/>
  <dcterms:created xsi:type="dcterms:W3CDTF">2022-06-23T13:41:46Z</dcterms:created>
  <dcterms:modified xsi:type="dcterms:W3CDTF">2023-02-02T15:19:20Z</dcterms:modified>
  <cp:category/>
  <cp:version/>
  <cp:contentType/>
  <cp:contentStatus/>
  <cp:revision>180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